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05" yWindow="-15" windowWidth="10230" windowHeight="8115"/>
  </bookViews>
  <sheets>
    <sheet name="ISO Profit Tool" sheetId="2" r:id="rId1"/>
    <sheet name="ISO Schedule Tool" sheetId="3" r:id="rId2"/>
    <sheet name="ISO Zip Code Selector Tool" sheetId="4" r:id="rId3"/>
  </sheets>
  <calcPr calcId="125725"/>
</workbook>
</file>

<file path=xl/calcChain.xml><?xml version="1.0" encoding="utf-8"?>
<calcChain xmlns="http://schemas.openxmlformats.org/spreadsheetml/2006/main">
  <c r="H309" i="2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T15" i="3" l="1"/>
  <c r="S15"/>
  <c r="R15"/>
  <c r="Q15"/>
  <c r="P15"/>
  <c r="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D10" i="2"/>
  <c r="F10" s="1"/>
  <c r="D308"/>
  <c r="L308" s="1"/>
  <c r="D307"/>
  <c r="L307" s="1"/>
  <c r="D306"/>
  <c r="L306" s="1"/>
  <c r="D305"/>
  <c r="L305" s="1"/>
  <c r="D304"/>
  <c r="L304" s="1"/>
  <c r="D303"/>
  <c r="L303" s="1"/>
  <c r="D302"/>
  <c r="L302" s="1"/>
  <c r="D301"/>
  <c r="L301" s="1"/>
  <c r="D300"/>
  <c r="L300" s="1"/>
  <c r="D299"/>
  <c r="L299" s="1"/>
  <c r="D298"/>
  <c r="L298" s="1"/>
  <c r="D297"/>
  <c r="L297" s="1"/>
  <c r="D296"/>
  <c r="L296" s="1"/>
  <c r="D295"/>
  <c r="L295" s="1"/>
  <c r="D294"/>
  <c r="L294" s="1"/>
  <c r="D293"/>
  <c r="L293" s="1"/>
  <c r="D292"/>
  <c r="L292" s="1"/>
  <c r="D291"/>
  <c r="L291" s="1"/>
  <c r="D290"/>
  <c r="L290" s="1"/>
  <c r="D289"/>
  <c r="L289" s="1"/>
  <c r="D288"/>
  <c r="L288" s="1"/>
  <c r="D287"/>
  <c r="L287" s="1"/>
  <c r="D286"/>
  <c r="L286" s="1"/>
  <c r="D285"/>
  <c r="L285" s="1"/>
  <c r="D284"/>
  <c r="L284" s="1"/>
  <c r="D283"/>
  <c r="L283" s="1"/>
  <c r="D282"/>
  <c r="L282" s="1"/>
  <c r="D281"/>
  <c r="L281" s="1"/>
  <c r="D280"/>
  <c r="L280" s="1"/>
  <c r="D279"/>
  <c r="L279" s="1"/>
  <c r="D278"/>
  <c r="L278" s="1"/>
  <c r="D277"/>
  <c r="L277" s="1"/>
  <c r="D276"/>
  <c r="L276" s="1"/>
  <c r="D275"/>
  <c r="L275" s="1"/>
  <c r="D274"/>
  <c r="L274" s="1"/>
  <c r="D273"/>
  <c r="L273" s="1"/>
  <c r="D272"/>
  <c r="L272" s="1"/>
  <c r="D271"/>
  <c r="L271" s="1"/>
  <c r="D270"/>
  <c r="L270" s="1"/>
  <c r="D269"/>
  <c r="L269" s="1"/>
  <c r="D268"/>
  <c r="L268" s="1"/>
  <c r="D267"/>
  <c r="L267" s="1"/>
  <c r="D266"/>
  <c r="L266" s="1"/>
  <c r="D265"/>
  <c r="L265" s="1"/>
  <c r="D264"/>
  <c r="L264" s="1"/>
  <c r="D263"/>
  <c r="L263" s="1"/>
  <c r="D262"/>
  <c r="L262" s="1"/>
  <c r="D261"/>
  <c r="L261" s="1"/>
  <c r="D260"/>
  <c r="L260" s="1"/>
  <c r="D259"/>
  <c r="L259" s="1"/>
  <c r="D258"/>
  <c r="L258" s="1"/>
  <c r="D257"/>
  <c r="L257" s="1"/>
  <c r="D256"/>
  <c r="L256" s="1"/>
  <c r="D255"/>
  <c r="L255" s="1"/>
  <c r="D254"/>
  <c r="L254" s="1"/>
  <c r="D253"/>
  <c r="L253" s="1"/>
  <c r="D252"/>
  <c r="L252" s="1"/>
  <c r="D251"/>
  <c r="L251" s="1"/>
  <c r="D250"/>
  <c r="L250" s="1"/>
  <c r="D249"/>
  <c r="L249" s="1"/>
  <c r="D248"/>
  <c r="L248" s="1"/>
  <c r="D247"/>
  <c r="L247" s="1"/>
  <c r="D246"/>
  <c r="L246" s="1"/>
  <c r="D245"/>
  <c r="L245" s="1"/>
  <c r="D244"/>
  <c r="L244" s="1"/>
  <c r="D243"/>
  <c r="L243" s="1"/>
  <c r="D242"/>
  <c r="L242" s="1"/>
  <c r="D241"/>
  <c r="L241" s="1"/>
  <c r="D240"/>
  <c r="L240" s="1"/>
  <c r="D239"/>
  <c r="L239" s="1"/>
  <c r="D238"/>
  <c r="L238" s="1"/>
  <c r="D237"/>
  <c r="L237" s="1"/>
  <c r="D236"/>
  <c r="L236" s="1"/>
  <c r="D235"/>
  <c r="L235" s="1"/>
  <c r="D234"/>
  <c r="L234" s="1"/>
  <c r="D233"/>
  <c r="L233" s="1"/>
  <c r="D232"/>
  <c r="L232" s="1"/>
  <c r="D231"/>
  <c r="L231" s="1"/>
  <c r="D230"/>
  <c r="L230" s="1"/>
  <c r="D229"/>
  <c r="L229" s="1"/>
  <c r="D228"/>
  <c r="L228" s="1"/>
  <c r="D227"/>
  <c r="L227" s="1"/>
  <c r="D226"/>
  <c r="L226" s="1"/>
  <c r="D225"/>
  <c r="L225" s="1"/>
  <c r="D224"/>
  <c r="L224" s="1"/>
  <c r="D223"/>
  <c r="L223" s="1"/>
  <c r="D222"/>
  <c r="L222" s="1"/>
  <c r="D221"/>
  <c r="L221" s="1"/>
  <c r="D220"/>
  <c r="L220" s="1"/>
  <c r="D219"/>
  <c r="L219" s="1"/>
  <c r="D218"/>
  <c r="L218" s="1"/>
  <c r="D217"/>
  <c r="L217" s="1"/>
  <c r="D216"/>
  <c r="L216" s="1"/>
  <c r="D215"/>
  <c r="L215" s="1"/>
  <c r="D214"/>
  <c r="L214" s="1"/>
  <c r="D213"/>
  <c r="L213" s="1"/>
  <c r="D212"/>
  <c r="L212" s="1"/>
  <c r="D211"/>
  <c r="L211" s="1"/>
  <c r="D210"/>
  <c r="L210" s="1"/>
  <c r="D209"/>
  <c r="L209" s="1"/>
  <c r="D208"/>
  <c r="L208" s="1"/>
  <c r="D207"/>
  <c r="L207" s="1"/>
  <c r="D206"/>
  <c r="L206" s="1"/>
  <c r="D205"/>
  <c r="L205" s="1"/>
  <c r="D204"/>
  <c r="L204" s="1"/>
  <c r="D203"/>
  <c r="L203" s="1"/>
  <c r="D202"/>
  <c r="L202" s="1"/>
  <c r="D201"/>
  <c r="L201" s="1"/>
  <c r="D200"/>
  <c r="L200" s="1"/>
  <c r="D199"/>
  <c r="L199" s="1"/>
  <c r="D198"/>
  <c r="L198" s="1"/>
  <c r="D197"/>
  <c r="L197" s="1"/>
  <c r="D196"/>
  <c r="L196" s="1"/>
  <c r="D195"/>
  <c r="L195" s="1"/>
  <c r="D194"/>
  <c r="L194" s="1"/>
  <c r="D193"/>
  <c r="L193" s="1"/>
  <c r="D192"/>
  <c r="L192" s="1"/>
  <c r="D191"/>
  <c r="L191" s="1"/>
  <c r="D190"/>
  <c r="L190" s="1"/>
  <c r="D189"/>
  <c r="L189" s="1"/>
  <c r="D188"/>
  <c r="L188" s="1"/>
  <c r="D187"/>
  <c r="L187" s="1"/>
  <c r="D186"/>
  <c r="L186" s="1"/>
  <c r="D185"/>
  <c r="L185" s="1"/>
  <c r="D184"/>
  <c r="L184" s="1"/>
  <c r="D183"/>
  <c r="L183" s="1"/>
  <c r="D182"/>
  <c r="L182" s="1"/>
  <c r="D181"/>
  <c r="L181" s="1"/>
  <c r="D180"/>
  <c r="L180" s="1"/>
  <c r="D179"/>
  <c r="L179" s="1"/>
  <c r="D178"/>
  <c r="L178" s="1"/>
  <c r="D177"/>
  <c r="L177" s="1"/>
  <c r="D176"/>
  <c r="L176" s="1"/>
  <c r="D175"/>
  <c r="L175" s="1"/>
  <c r="D174"/>
  <c r="L174" s="1"/>
  <c r="D173"/>
  <c r="L173" s="1"/>
  <c r="D172"/>
  <c r="L172" s="1"/>
  <c r="D171"/>
  <c r="L171" s="1"/>
  <c r="D170"/>
  <c r="L170" s="1"/>
  <c r="D169"/>
  <c r="L169" s="1"/>
  <c r="D168"/>
  <c r="L168" s="1"/>
  <c r="D167"/>
  <c r="L167" s="1"/>
  <c r="D166"/>
  <c r="L166" s="1"/>
  <c r="D165"/>
  <c r="L165" s="1"/>
  <c r="D164"/>
  <c r="L164" s="1"/>
  <c r="D163"/>
  <c r="L163" s="1"/>
  <c r="D162"/>
  <c r="L162" s="1"/>
  <c r="D161"/>
  <c r="L161" s="1"/>
  <c r="D160"/>
  <c r="L160" s="1"/>
  <c r="D159"/>
  <c r="L159" s="1"/>
  <c r="D158"/>
  <c r="L158" s="1"/>
  <c r="D157"/>
  <c r="L157" s="1"/>
  <c r="D156"/>
  <c r="L156" s="1"/>
  <c r="D155"/>
  <c r="L155" s="1"/>
  <c r="D154"/>
  <c r="L154" s="1"/>
  <c r="D153"/>
  <c r="L153" s="1"/>
  <c r="D152"/>
  <c r="L152" s="1"/>
  <c r="D151"/>
  <c r="L151" s="1"/>
  <c r="D150"/>
  <c r="L150" s="1"/>
  <c r="D149"/>
  <c r="L149" s="1"/>
  <c r="D148"/>
  <c r="L148" s="1"/>
  <c r="D147"/>
  <c r="L147" s="1"/>
  <c r="D146"/>
  <c r="L146" s="1"/>
  <c r="D145"/>
  <c r="L145" s="1"/>
  <c r="D144"/>
  <c r="L144" s="1"/>
  <c r="D143"/>
  <c r="L143" s="1"/>
  <c r="D142"/>
  <c r="L142" s="1"/>
  <c r="D141"/>
  <c r="L141" s="1"/>
  <c r="D140"/>
  <c r="L140" s="1"/>
  <c r="D139"/>
  <c r="L139" s="1"/>
  <c r="D138"/>
  <c r="L138" s="1"/>
  <c r="D137"/>
  <c r="L137" s="1"/>
  <c r="D136"/>
  <c r="L136" s="1"/>
  <c r="D135"/>
  <c r="L135" s="1"/>
  <c r="D134"/>
  <c r="L134" s="1"/>
  <c r="D133"/>
  <c r="L133" s="1"/>
  <c r="D132"/>
  <c r="L132" s="1"/>
  <c r="D131"/>
  <c r="L131" s="1"/>
  <c r="D130"/>
  <c r="L130" s="1"/>
  <c r="D129"/>
  <c r="L129" s="1"/>
  <c r="D128"/>
  <c r="L128" s="1"/>
  <c r="D127"/>
  <c r="L127" s="1"/>
  <c r="D126"/>
  <c r="L126" s="1"/>
  <c r="D125"/>
  <c r="L125" s="1"/>
  <c r="D124"/>
  <c r="L124" s="1"/>
  <c r="D123"/>
  <c r="L123" s="1"/>
  <c r="D122"/>
  <c r="L122" s="1"/>
  <c r="D121"/>
  <c r="L121" s="1"/>
  <c r="D120"/>
  <c r="L120" s="1"/>
  <c r="D119"/>
  <c r="L119" s="1"/>
  <c r="D118"/>
  <c r="L118" s="1"/>
  <c r="D117"/>
  <c r="L117" s="1"/>
  <c r="D116"/>
  <c r="L116" s="1"/>
  <c r="D115"/>
  <c r="L115" s="1"/>
  <c r="D114"/>
  <c r="L114" s="1"/>
  <c r="D113"/>
  <c r="L113" s="1"/>
  <c r="D112"/>
  <c r="L112" s="1"/>
  <c r="D111"/>
  <c r="L111" s="1"/>
  <c r="D110"/>
  <c r="L110" s="1"/>
  <c r="D109"/>
  <c r="L109" s="1"/>
  <c r="D108"/>
  <c r="L108" s="1"/>
  <c r="D107"/>
  <c r="L107" s="1"/>
  <c r="D106"/>
  <c r="L106" s="1"/>
  <c r="D105"/>
  <c r="L105" s="1"/>
  <c r="D104"/>
  <c r="L104" s="1"/>
  <c r="D103"/>
  <c r="L103" s="1"/>
  <c r="D102"/>
  <c r="L102" s="1"/>
  <c r="D101"/>
  <c r="L101" s="1"/>
  <c r="D100"/>
  <c r="L100" s="1"/>
  <c r="D99"/>
  <c r="L99" s="1"/>
  <c r="D98"/>
  <c r="L98" s="1"/>
  <c r="D97"/>
  <c r="L97" s="1"/>
  <c r="D96"/>
  <c r="L96" s="1"/>
  <c r="D95"/>
  <c r="L95" s="1"/>
  <c r="D94"/>
  <c r="L94" s="1"/>
  <c r="D93"/>
  <c r="L93" s="1"/>
  <c r="D92"/>
  <c r="L92" s="1"/>
  <c r="F91"/>
  <c r="D91"/>
  <c r="L91" s="1"/>
  <c r="D90"/>
  <c r="L90" s="1"/>
  <c r="D89"/>
  <c r="L89" s="1"/>
  <c r="F88"/>
  <c r="D88"/>
  <c r="L88" s="1"/>
  <c r="D87"/>
  <c r="F87" s="1"/>
  <c r="D86"/>
  <c r="L86" s="1"/>
  <c r="F85"/>
  <c r="D85"/>
  <c r="L85" s="1"/>
  <c r="D84"/>
  <c r="L84" s="1"/>
  <c r="D83"/>
  <c r="L83" s="1"/>
  <c r="D82"/>
  <c r="L82" s="1"/>
  <c r="D81"/>
  <c r="L81" s="1"/>
  <c r="D80"/>
  <c r="L80" s="1"/>
  <c r="D79"/>
  <c r="L79" s="1"/>
  <c r="D78"/>
  <c r="L78" s="1"/>
  <c r="D77"/>
  <c r="L77" s="1"/>
  <c r="D76"/>
  <c r="L76" s="1"/>
  <c r="D75"/>
  <c r="L75" s="1"/>
  <c r="D74"/>
  <c r="L74" s="1"/>
  <c r="D73"/>
  <c r="L73" s="1"/>
  <c r="D72"/>
  <c r="L72" s="1"/>
  <c r="D71"/>
  <c r="F71" s="1"/>
  <c r="D70"/>
  <c r="L70" s="1"/>
  <c r="D69"/>
  <c r="L69" s="1"/>
  <c r="D68"/>
  <c r="L68" s="1"/>
  <c r="D67"/>
  <c r="L67" s="1"/>
  <c r="D66"/>
  <c r="L66" s="1"/>
  <c r="D65"/>
  <c r="L65" s="1"/>
  <c r="F64"/>
  <c r="D64"/>
  <c r="L64" s="1"/>
  <c r="D63"/>
  <c r="L63" s="1"/>
  <c r="D62"/>
  <c r="L62" s="1"/>
  <c r="D61"/>
  <c r="L61" s="1"/>
  <c r="D60"/>
  <c r="L60" s="1"/>
  <c r="D59"/>
  <c r="L59" s="1"/>
  <c r="D58"/>
  <c r="L58" s="1"/>
  <c r="D57"/>
  <c r="L57" s="1"/>
  <c r="D56"/>
  <c r="L56" s="1"/>
  <c r="D55"/>
  <c r="L55" s="1"/>
  <c r="D54"/>
  <c r="L54" s="1"/>
  <c r="D53"/>
  <c r="L53" s="1"/>
  <c r="D52"/>
  <c r="L52" s="1"/>
  <c r="D51"/>
  <c r="F51" s="1"/>
  <c r="D50"/>
  <c r="L50" s="1"/>
  <c r="D49"/>
  <c r="L49" s="1"/>
  <c r="D48"/>
  <c r="L48" s="1"/>
  <c r="D47"/>
  <c r="L47" s="1"/>
  <c r="D46"/>
  <c r="L46" s="1"/>
  <c r="D45"/>
  <c r="L45" s="1"/>
  <c r="D44"/>
  <c r="L44" s="1"/>
  <c r="D43"/>
  <c r="L43" s="1"/>
  <c r="D42"/>
  <c r="L42" s="1"/>
  <c r="D41"/>
  <c r="L41" s="1"/>
  <c r="D40"/>
  <c r="L40" s="1"/>
  <c r="D39"/>
  <c r="D38"/>
  <c r="L38" s="1"/>
  <c r="D37"/>
  <c r="L37" s="1"/>
  <c r="D36"/>
  <c r="L36" s="1"/>
  <c r="D35"/>
  <c r="L35" s="1"/>
  <c r="D34"/>
  <c r="F34" s="1"/>
  <c r="D33"/>
  <c r="L33" s="1"/>
  <c r="D32"/>
  <c r="L32" s="1"/>
  <c r="D31"/>
  <c r="L31" s="1"/>
  <c r="D30"/>
  <c r="F30" s="1"/>
  <c r="E36" i="4"/>
  <c r="F36" s="1"/>
  <c r="G36" s="1"/>
  <c r="H36" s="1"/>
  <c r="I36" s="1"/>
  <c r="J36" s="1"/>
  <c r="E35"/>
  <c r="F35" s="1"/>
  <c r="G35" s="1"/>
  <c r="H35" s="1"/>
  <c r="I35" s="1"/>
  <c r="J35" s="1"/>
  <c r="E34"/>
  <c r="F34" s="1"/>
  <c r="G34" s="1"/>
  <c r="H34" s="1"/>
  <c r="I34" s="1"/>
  <c r="J34" s="1"/>
  <c r="E33"/>
  <c r="F33" s="1"/>
  <c r="G33" s="1"/>
  <c r="H33" s="1"/>
  <c r="I33" s="1"/>
  <c r="J33" s="1"/>
  <c r="E32"/>
  <c r="F32" s="1"/>
  <c r="G32" s="1"/>
  <c r="H32" s="1"/>
  <c r="I32" s="1"/>
  <c r="J32" s="1"/>
  <c r="E31"/>
  <c r="F31" s="1"/>
  <c r="G31" s="1"/>
  <c r="H31" s="1"/>
  <c r="I31" s="1"/>
  <c r="J31" s="1"/>
  <c r="E30"/>
  <c r="F30" s="1"/>
  <c r="G30" s="1"/>
  <c r="H30" s="1"/>
  <c r="I30" s="1"/>
  <c r="J30" s="1"/>
  <c r="E29"/>
  <c r="F29" s="1"/>
  <c r="G29" s="1"/>
  <c r="H29" s="1"/>
  <c r="I29" s="1"/>
  <c r="J29" s="1"/>
  <c r="E28"/>
  <c r="F28" s="1"/>
  <c r="G28" s="1"/>
  <c r="H28" s="1"/>
  <c r="I28" s="1"/>
  <c r="J28" s="1"/>
  <c r="E27"/>
  <c r="F27" s="1"/>
  <c r="G27" s="1"/>
  <c r="H27" s="1"/>
  <c r="I27" s="1"/>
  <c r="J27" s="1"/>
  <c r="E26"/>
  <c r="F26" s="1"/>
  <c r="G26" s="1"/>
  <c r="H26" s="1"/>
  <c r="I26" s="1"/>
  <c r="J26" s="1"/>
  <c r="E25"/>
  <c r="F25" s="1"/>
  <c r="G25" s="1"/>
  <c r="H25" s="1"/>
  <c r="I25" s="1"/>
  <c r="J25" s="1"/>
  <c r="E24"/>
  <c r="F24" s="1"/>
  <c r="G24" s="1"/>
  <c r="H24" s="1"/>
  <c r="I24" s="1"/>
  <c r="J24" s="1"/>
  <c r="E23"/>
  <c r="F23" s="1"/>
  <c r="G23" s="1"/>
  <c r="H23" s="1"/>
  <c r="I23" s="1"/>
  <c r="J23" s="1"/>
  <c r="E22"/>
  <c r="F22" s="1"/>
  <c r="G22" s="1"/>
  <c r="H22" s="1"/>
  <c r="I22" s="1"/>
  <c r="J22" s="1"/>
  <c r="E21"/>
  <c r="F21" s="1"/>
  <c r="G21" s="1"/>
  <c r="H21" s="1"/>
  <c r="I21" s="1"/>
  <c r="J21" s="1"/>
  <c r="E20"/>
  <c r="F20" s="1"/>
  <c r="G20" s="1"/>
  <c r="H20" s="1"/>
  <c r="I20" s="1"/>
  <c r="J20" s="1"/>
  <c r="E19"/>
  <c r="F19" s="1"/>
  <c r="G19" s="1"/>
  <c r="H19" s="1"/>
  <c r="I19" s="1"/>
  <c r="J19" s="1"/>
  <c r="E18"/>
  <c r="F18" s="1"/>
  <c r="G18" s="1"/>
  <c r="H18" s="1"/>
  <c r="I18" s="1"/>
  <c r="J18" s="1"/>
  <c r="E17"/>
  <c r="F17" s="1"/>
  <c r="G17" s="1"/>
  <c r="H17" s="1"/>
  <c r="I17" s="1"/>
  <c r="J17" s="1"/>
  <c r="E16"/>
  <c r="F16" s="1"/>
  <c r="G16" s="1"/>
  <c r="H16" s="1"/>
  <c r="I16" s="1"/>
  <c r="J16" s="1"/>
  <c r="E15"/>
  <c r="F15" s="1"/>
  <c r="G15" s="1"/>
  <c r="H15" s="1"/>
  <c r="I15" s="1"/>
  <c r="J15" s="1"/>
  <c r="E14"/>
  <c r="F14" s="1"/>
  <c r="G14" s="1"/>
  <c r="H14" s="1"/>
  <c r="I14" s="1"/>
  <c r="J14" s="1"/>
  <c r="E13"/>
  <c r="F13" s="1"/>
  <c r="G13" s="1"/>
  <c r="H13" s="1"/>
  <c r="I13" s="1"/>
  <c r="J13" s="1"/>
  <c r="E12"/>
  <c r="F12" s="1"/>
  <c r="G12" s="1"/>
  <c r="H12" s="1"/>
  <c r="I12" s="1"/>
  <c r="J12" s="1"/>
  <c r="E11"/>
  <c r="F11" s="1"/>
  <c r="G11" s="1"/>
  <c r="H11" s="1"/>
  <c r="I11" s="1"/>
  <c r="J11" s="1"/>
  <c r="E10"/>
  <c r="F10" s="1"/>
  <c r="G10" s="1"/>
  <c r="H10" s="1"/>
  <c r="I10" s="1"/>
  <c r="J10" s="1"/>
  <c r="E9"/>
  <c r="F9" s="1"/>
  <c r="G9" s="1"/>
  <c r="H9" s="1"/>
  <c r="I9" s="1"/>
  <c r="J9" s="1"/>
  <c r="E8"/>
  <c r="F8" s="1"/>
  <c r="G8" s="1"/>
  <c r="H8" s="1"/>
  <c r="I8" s="1"/>
  <c r="J8" s="1"/>
  <c r="E7"/>
  <c r="F7" s="1"/>
  <c r="G7" s="1"/>
  <c r="H7" s="1"/>
  <c r="I7" s="1"/>
  <c r="J7" s="1"/>
  <c r="B4" s="1"/>
  <c r="D309" i="2"/>
  <c r="L309" s="1"/>
  <c r="D29"/>
  <c r="L29" s="1"/>
  <c r="D28"/>
  <c r="L28" s="1"/>
  <c r="D27"/>
  <c r="L27" s="1"/>
  <c r="D26"/>
  <c r="L26" s="1"/>
  <c r="D25"/>
  <c r="L25" s="1"/>
  <c r="D24"/>
  <c r="F24" s="1"/>
  <c r="D23"/>
  <c r="L23" s="1"/>
  <c r="D22"/>
  <c r="L22" s="1"/>
  <c r="D21"/>
  <c r="L21" s="1"/>
  <c r="D20"/>
  <c r="L20" s="1"/>
  <c r="D19"/>
  <c r="L19" s="1"/>
  <c r="D18"/>
  <c r="L18" s="1"/>
  <c r="D17"/>
  <c r="L17" s="1"/>
  <c r="D16"/>
  <c r="L16" s="1"/>
  <c r="D15"/>
  <c r="L15" s="1"/>
  <c r="D14"/>
  <c r="L14" s="1"/>
  <c r="D13"/>
  <c r="L13" s="1"/>
  <c r="D12"/>
  <c r="F12" s="1"/>
  <c r="D11"/>
  <c r="L11" s="1"/>
  <c r="L10"/>
  <c r="G7"/>
  <c r="E7"/>
  <c r="C7"/>
  <c r="A3"/>
  <c r="A2"/>
  <c r="F233" l="1"/>
  <c r="F169"/>
  <c r="F195"/>
  <c r="F147"/>
  <c r="F137"/>
  <c r="F159"/>
  <c r="F185"/>
  <c r="F207"/>
  <c r="F255"/>
  <c r="F23"/>
  <c r="F243"/>
  <c r="F265"/>
  <c r="F287"/>
  <c r="F62"/>
  <c r="F72"/>
  <c r="F75"/>
  <c r="F115"/>
  <c r="F275"/>
  <c r="F297"/>
  <c r="J7"/>
  <c r="I7"/>
  <c r="F80"/>
  <c r="F92"/>
  <c r="F95"/>
  <c r="F33"/>
  <c r="F63"/>
  <c r="F105"/>
  <c r="F127"/>
  <c r="F223"/>
  <c r="I7" i="3"/>
  <c r="K4" s="1"/>
  <c r="F11" i="2"/>
  <c r="F41"/>
  <c r="F68"/>
  <c r="F99"/>
  <c r="F143"/>
  <c r="F153"/>
  <c r="F163"/>
  <c r="F177"/>
  <c r="F191"/>
  <c r="F201"/>
  <c r="F215"/>
  <c r="F239"/>
  <c r="F249"/>
  <c r="F259"/>
  <c r="F50"/>
  <c r="F111"/>
  <c r="F121"/>
  <c r="F131"/>
  <c r="F227"/>
  <c r="F271"/>
  <c r="F281"/>
  <c r="F291"/>
  <c r="F27"/>
  <c r="F31"/>
  <c r="F43"/>
  <c r="F45"/>
  <c r="F47"/>
  <c r="F52"/>
  <c r="F55"/>
  <c r="F58"/>
  <c r="F70"/>
  <c r="F97"/>
  <c r="F103"/>
  <c r="F123"/>
  <c r="F129"/>
  <c r="F135"/>
  <c r="F155"/>
  <c r="F161"/>
  <c r="F167"/>
  <c r="F183"/>
  <c r="F203"/>
  <c r="F209"/>
  <c r="F225"/>
  <c r="F231"/>
  <c r="F251"/>
  <c r="F257"/>
  <c r="F263"/>
  <c r="F283"/>
  <c r="F289"/>
  <c r="F295"/>
  <c r="F308"/>
  <c r="F19"/>
  <c r="F35"/>
  <c r="F44"/>
  <c r="F46"/>
  <c r="F48"/>
  <c r="F59"/>
  <c r="F66"/>
  <c r="F76"/>
  <c r="F79"/>
  <c r="F107"/>
  <c r="F113"/>
  <c r="F119"/>
  <c r="F139"/>
  <c r="F145"/>
  <c r="F151"/>
  <c r="F175"/>
  <c r="F187"/>
  <c r="F193"/>
  <c r="F199"/>
  <c r="F217"/>
  <c r="F235"/>
  <c r="F241"/>
  <c r="F247"/>
  <c r="F267"/>
  <c r="F273"/>
  <c r="F279"/>
  <c r="F303"/>
  <c r="F83"/>
  <c r="F171"/>
  <c r="F179"/>
  <c r="F211"/>
  <c r="F219"/>
  <c r="F299"/>
  <c r="F304"/>
  <c r="F15"/>
  <c r="F37"/>
  <c r="F40"/>
  <c r="F54"/>
  <c r="F56"/>
  <c r="F60"/>
  <c r="F67"/>
  <c r="F74"/>
  <c r="F78"/>
  <c r="F84"/>
  <c r="F89"/>
  <c r="F93"/>
  <c r="F101"/>
  <c r="F109"/>
  <c r="F117"/>
  <c r="F125"/>
  <c r="F133"/>
  <c r="F141"/>
  <c r="F149"/>
  <c r="F157"/>
  <c r="F165"/>
  <c r="F173"/>
  <c r="F181"/>
  <c r="F189"/>
  <c r="F197"/>
  <c r="F205"/>
  <c r="F213"/>
  <c r="F221"/>
  <c r="F229"/>
  <c r="F237"/>
  <c r="F245"/>
  <c r="F253"/>
  <c r="F261"/>
  <c r="F269"/>
  <c r="F277"/>
  <c r="F285"/>
  <c r="F293"/>
  <c r="F301"/>
  <c r="F306"/>
  <c r="F307"/>
  <c r="F305"/>
  <c r="L30"/>
  <c r="L34"/>
  <c r="F13"/>
  <c r="F21"/>
  <c r="F29"/>
  <c r="F32"/>
  <c r="F36"/>
  <c r="F39"/>
  <c r="L39"/>
  <c r="F17"/>
  <c r="F25"/>
  <c r="F38"/>
  <c r="F42"/>
  <c r="L51"/>
  <c r="L71"/>
  <c r="F82"/>
  <c r="F86"/>
  <c r="L87"/>
  <c r="F90"/>
  <c r="F94"/>
  <c r="F98"/>
  <c r="F102"/>
  <c r="F106"/>
  <c r="F110"/>
  <c r="F114"/>
  <c r="F118"/>
  <c r="F122"/>
  <c r="F126"/>
  <c r="F130"/>
  <c r="F134"/>
  <c r="F138"/>
  <c r="F142"/>
  <c r="F146"/>
  <c r="F150"/>
  <c r="F154"/>
  <c r="F158"/>
  <c r="F162"/>
  <c r="F166"/>
  <c r="F170"/>
  <c r="F174"/>
  <c r="F178"/>
  <c r="F182"/>
  <c r="F186"/>
  <c r="F190"/>
  <c r="F194"/>
  <c r="F198"/>
  <c r="F202"/>
  <c r="F206"/>
  <c r="F210"/>
  <c r="F214"/>
  <c r="F218"/>
  <c r="F222"/>
  <c r="F226"/>
  <c r="F230"/>
  <c r="F234"/>
  <c r="F238"/>
  <c r="F242"/>
  <c r="F246"/>
  <c r="F250"/>
  <c r="F254"/>
  <c r="F258"/>
  <c r="F262"/>
  <c r="F266"/>
  <c r="F270"/>
  <c r="F274"/>
  <c r="F278"/>
  <c r="F282"/>
  <c r="F286"/>
  <c r="F290"/>
  <c r="F294"/>
  <c r="F298"/>
  <c r="F302"/>
  <c r="F49"/>
  <c r="F53"/>
  <c r="F57"/>
  <c r="F61"/>
  <c r="F65"/>
  <c r="F69"/>
  <c r="F73"/>
  <c r="F77"/>
  <c r="F81"/>
  <c r="F96"/>
  <c r="F100"/>
  <c r="F104"/>
  <c r="F108"/>
  <c r="F112"/>
  <c r="F116"/>
  <c r="F120"/>
  <c r="F124"/>
  <c r="F128"/>
  <c r="F132"/>
  <c r="F136"/>
  <c r="F140"/>
  <c r="F144"/>
  <c r="F148"/>
  <c r="F152"/>
  <c r="F156"/>
  <c r="F160"/>
  <c r="F164"/>
  <c r="F168"/>
  <c r="F172"/>
  <c r="F176"/>
  <c r="F180"/>
  <c r="F184"/>
  <c r="F188"/>
  <c r="F192"/>
  <c r="F196"/>
  <c r="F200"/>
  <c r="F204"/>
  <c r="F208"/>
  <c r="F212"/>
  <c r="F216"/>
  <c r="F220"/>
  <c r="F224"/>
  <c r="F228"/>
  <c r="F232"/>
  <c r="F236"/>
  <c r="F240"/>
  <c r="F244"/>
  <c r="F248"/>
  <c r="F252"/>
  <c r="F256"/>
  <c r="F260"/>
  <c r="F264"/>
  <c r="F268"/>
  <c r="F272"/>
  <c r="F276"/>
  <c r="F280"/>
  <c r="F284"/>
  <c r="F288"/>
  <c r="F292"/>
  <c r="F296"/>
  <c r="F300"/>
  <c r="L12"/>
  <c r="L24"/>
  <c r="F14"/>
  <c r="F18"/>
  <c r="F22"/>
  <c r="F26"/>
  <c r="F309"/>
  <c r="F16"/>
  <c r="F20"/>
  <c r="F28"/>
  <c r="B7" l="1"/>
  <c r="L4"/>
  <c r="L3"/>
  <c r="K3"/>
  <c r="K4"/>
  <c r="K2"/>
  <c r="L2"/>
  <c r="J306" l="1"/>
  <c r="J302"/>
  <c r="J298"/>
  <c r="J294"/>
  <c r="J290"/>
  <c r="J286"/>
  <c r="J282"/>
  <c r="J278"/>
  <c r="J274"/>
  <c r="J270"/>
  <c r="J266"/>
  <c r="J262"/>
  <c r="J258"/>
  <c r="J254"/>
  <c r="J250"/>
  <c r="J246"/>
  <c r="J242"/>
  <c r="J238"/>
  <c r="J234"/>
  <c r="J230"/>
  <c r="J226"/>
  <c r="J222"/>
  <c r="J218"/>
  <c r="J214"/>
  <c r="J210"/>
  <c r="J206"/>
  <c r="J202"/>
  <c r="J198"/>
  <c r="J194"/>
  <c r="J190"/>
  <c r="J186"/>
  <c r="J182"/>
  <c r="J178"/>
  <c r="J174"/>
  <c r="J170"/>
  <c r="J166"/>
  <c r="J162"/>
  <c r="J158"/>
  <c r="J154"/>
  <c r="J150"/>
  <c r="J146"/>
  <c r="J142"/>
  <c r="J138"/>
  <c r="J134"/>
  <c r="J130"/>
  <c r="J126"/>
  <c r="J122"/>
  <c r="J118"/>
  <c r="J114"/>
  <c r="J110"/>
  <c r="J106"/>
  <c r="J102"/>
  <c r="J98"/>
  <c r="J94"/>
  <c r="J90"/>
  <c r="J86"/>
  <c r="J82"/>
  <c r="J78"/>
  <c r="J74"/>
  <c r="J70"/>
  <c r="J66"/>
  <c r="J62"/>
  <c r="J58"/>
  <c r="J54"/>
  <c r="J50"/>
  <c r="J46"/>
  <c r="J42"/>
  <c r="J38"/>
  <c r="J34"/>
  <c r="J30"/>
  <c r="J26"/>
  <c r="J22"/>
  <c r="J14"/>
  <c r="J10"/>
  <c r="J307"/>
  <c r="J303"/>
  <c r="J299"/>
  <c r="J295"/>
  <c r="J291"/>
  <c r="J287"/>
  <c r="J283"/>
  <c r="J279"/>
  <c r="J275"/>
  <c r="J271"/>
  <c r="J267"/>
  <c r="J263"/>
  <c r="J259"/>
  <c r="J255"/>
  <c r="J251"/>
  <c r="J247"/>
  <c r="J243"/>
  <c r="J239"/>
  <c r="J235"/>
  <c r="J231"/>
  <c r="J227"/>
  <c r="J223"/>
  <c r="J219"/>
  <c r="J215"/>
  <c r="J211"/>
  <c r="J207"/>
  <c r="J203"/>
  <c r="J199"/>
  <c r="J195"/>
  <c r="J191"/>
  <c r="J187"/>
  <c r="J183"/>
  <c r="J179"/>
  <c r="J175"/>
  <c r="J171"/>
  <c r="J167"/>
  <c r="J163"/>
  <c r="J159"/>
  <c r="J155"/>
  <c r="J151"/>
  <c r="J147"/>
  <c r="J143"/>
  <c r="J139"/>
  <c r="J135"/>
  <c r="J131"/>
  <c r="J127"/>
  <c r="J123"/>
  <c r="J119"/>
  <c r="J115"/>
  <c r="J111"/>
  <c r="J107"/>
  <c r="J103"/>
  <c r="J99"/>
  <c r="J95"/>
  <c r="J91"/>
  <c r="J87"/>
  <c r="J83"/>
  <c r="J79"/>
  <c r="J75"/>
  <c r="J71"/>
  <c r="J67"/>
  <c r="J63"/>
  <c r="J59"/>
  <c r="J55"/>
  <c r="J51"/>
  <c r="J47"/>
  <c r="J43"/>
  <c r="J39"/>
  <c r="J35"/>
  <c r="J31"/>
  <c r="J27"/>
  <c r="J23"/>
  <c r="J19"/>
  <c r="J15"/>
  <c r="J11"/>
  <c r="J308"/>
  <c r="J304"/>
  <c r="J300"/>
  <c r="J296"/>
  <c r="J292"/>
  <c r="J288"/>
  <c r="J284"/>
  <c r="J280"/>
  <c r="J276"/>
  <c r="J272"/>
  <c r="J268"/>
  <c r="J264"/>
  <c r="J260"/>
  <c r="J256"/>
  <c r="J252"/>
  <c r="J248"/>
  <c r="J244"/>
  <c r="J240"/>
  <c r="J236"/>
  <c r="J232"/>
  <c r="J228"/>
  <c r="J224"/>
  <c r="J220"/>
  <c r="J216"/>
  <c r="J212"/>
  <c r="J208"/>
  <c r="J204"/>
  <c r="J200"/>
  <c r="J196"/>
  <c r="J192"/>
  <c r="J188"/>
  <c r="J184"/>
  <c r="J180"/>
  <c r="J176"/>
  <c r="J172"/>
  <c r="J168"/>
  <c r="J164"/>
  <c r="J160"/>
  <c r="J156"/>
  <c r="J152"/>
  <c r="J148"/>
  <c r="J144"/>
  <c r="J140"/>
  <c r="J136"/>
  <c r="J132"/>
  <c r="J128"/>
  <c r="J124"/>
  <c r="J120"/>
  <c r="J116"/>
  <c r="J112"/>
  <c r="J108"/>
  <c r="J104"/>
  <c r="J100"/>
  <c r="J96"/>
  <c r="J92"/>
  <c r="J88"/>
  <c r="J84"/>
  <c r="J80"/>
  <c r="J76"/>
  <c r="J72"/>
  <c r="J68"/>
  <c r="J64"/>
  <c r="J60"/>
  <c r="J56"/>
  <c r="J52"/>
  <c r="J48"/>
  <c r="J44"/>
  <c r="J40"/>
  <c r="J36"/>
  <c r="J32"/>
  <c r="J28"/>
  <c r="J24"/>
  <c r="J20"/>
  <c r="J16"/>
  <c r="J12"/>
  <c r="J309"/>
  <c r="J305"/>
  <c r="J301"/>
  <c r="J297"/>
  <c r="J293"/>
  <c r="J289"/>
  <c r="J285"/>
  <c r="J281"/>
  <c r="J277"/>
  <c r="J273"/>
  <c r="J269"/>
  <c r="J265"/>
  <c r="J261"/>
  <c r="J257"/>
  <c r="J253"/>
  <c r="J249"/>
  <c r="J245"/>
  <c r="J241"/>
  <c r="J237"/>
  <c r="J233"/>
  <c r="J229"/>
  <c r="J225"/>
  <c r="J221"/>
  <c r="J217"/>
  <c r="J213"/>
  <c r="J209"/>
  <c r="J205"/>
  <c r="J201"/>
  <c r="J197"/>
  <c r="J193"/>
  <c r="J189"/>
  <c r="J185"/>
  <c r="J181"/>
  <c r="J177"/>
  <c r="J173"/>
  <c r="J169"/>
  <c r="J165"/>
  <c r="J161"/>
  <c r="J157"/>
  <c r="J153"/>
  <c r="J149"/>
  <c r="J145"/>
  <c r="J141"/>
  <c r="J137"/>
  <c r="J133"/>
  <c r="J129"/>
  <c r="J125"/>
  <c r="J121"/>
  <c r="J117"/>
  <c r="J113"/>
  <c r="J109"/>
  <c r="J105"/>
  <c r="J101"/>
  <c r="J97"/>
  <c r="J93"/>
  <c r="J89"/>
  <c r="J85"/>
  <c r="J81"/>
  <c r="J77"/>
  <c r="J73"/>
  <c r="J69"/>
  <c r="J65"/>
  <c r="J61"/>
  <c r="J57"/>
  <c r="J53"/>
  <c r="J49"/>
  <c r="J45"/>
  <c r="J41"/>
  <c r="J37"/>
  <c r="J33"/>
  <c r="J29"/>
  <c r="J25"/>
  <c r="J21"/>
  <c r="J17"/>
  <c r="J13"/>
  <c r="J18"/>
  <c r="D7"/>
  <c r="F7" s="1"/>
  <c r="H7" s="1"/>
  <c r="K7" s="1"/>
  <c r="L7" l="1"/>
  <c r="J2"/>
  <c r="J4"/>
  <c r="J3"/>
</calcChain>
</file>

<file path=xl/comments1.xml><?xml version="1.0" encoding="utf-8"?>
<comments xmlns="http://schemas.openxmlformats.org/spreadsheetml/2006/main">
  <authors>
    <author>Ken</author>
  </authors>
  <commentList>
    <comment ref="B3" authorId="0">
      <text>
        <r>
          <rPr>
            <sz val="9"/>
            <color indexed="81"/>
            <rFont val="Tahoma"/>
            <family val="2"/>
          </rPr>
          <t>just counting cleaning revenue and no-perk cleaning expenses.</t>
        </r>
      </text>
    </comment>
    <comment ref="B4" authorId="0">
      <text>
        <r>
          <rPr>
            <sz val="9"/>
            <color indexed="81"/>
            <rFont val="Tahoma"/>
            <family val="2"/>
          </rPr>
          <t>Family budget is $3,200/mo. Our 2021 Goals Workshop target for Heather is $1,350/mo which includes some margin.</t>
        </r>
      </text>
    </comment>
    <comment ref="K6" authorId="0">
      <text>
        <r>
          <rPr>
            <sz val="9"/>
            <color indexed="81"/>
            <rFont val="Tahoma"/>
            <family val="2"/>
          </rPr>
          <t xml:space="preserve">Initializer = 1-3
Stabilizer = 4-6
Optimizer = 7-10
</t>
        </r>
      </text>
    </comment>
    <comment ref="G9" authorId="0">
      <text>
        <r>
          <rPr>
            <sz val="9"/>
            <color indexed="81"/>
            <rFont val="Tahoma"/>
            <family val="2"/>
          </rPr>
          <t>You must have at least 3 months with a customer to count the score. Use 8 if under 3 months.</t>
        </r>
      </text>
    </comment>
  </commentList>
</comments>
</file>

<file path=xl/sharedStrings.xml><?xml version="1.0" encoding="utf-8"?>
<sst xmlns="http://schemas.openxmlformats.org/spreadsheetml/2006/main" count="719" uniqueCount="394">
  <si>
    <t>CALCULATE &amp; ENTER HERE</t>
  </si>
  <si>
    <t>↓</t>
  </si>
  <si>
    <t>ISO MODEL PARAMETERS</t>
  </si>
  <si>
    <r>
      <t xml:space="preserve"> MY 4-Week Rotating Cleaning Schedule </t>
    </r>
    <r>
      <rPr>
        <b/>
        <i/>
        <sz val="28"/>
        <color rgb="FFFFFFFF"/>
        <rFont val="Times New Roman"/>
        <family val="1"/>
      </rPr>
      <t>(Starting ______________, _____)</t>
    </r>
  </si>
  <si>
    <t>Peace Factor</t>
  </si>
  <si>
    <t>Average Hourly Rate (Rec. Rev)</t>
  </si>
  <si>
    <t>WHERE ARE YOU?</t>
  </si>
  <si>
    <t>WEEK 1 MONDAY</t>
  </si>
  <si>
    <t>INITIALIZERS</t>
  </si>
  <si>
    <t>WEEK 1 TUESDAY</t>
  </si>
  <si>
    <t>0-20%</t>
  </si>
  <si>
    <t>WEEK 1 WEDNESDAY</t>
  </si>
  <si>
    <t>Enter Zip Code Criteria Here</t>
  </si>
  <si>
    <t>Under $30</t>
  </si>
  <si>
    <t>WEEK 1 FRIDAY</t>
  </si>
  <si>
    <t>WEEK 1 SATURDAY</t>
  </si>
  <si>
    <t>Customer</t>
  </si>
  <si>
    <t>Town</t>
  </si>
  <si>
    <t>Time</t>
  </si>
  <si>
    <t>Enter Results Here</t>
  </si>
  <si>
    <t>STABILIZERS</t>
  </si>
  <si>
    <t>20-120%</t>
  </si>
  <si>
    <t>$30-$40</t>
  </si>
  <si>
    <t>Family Budget</t>
  </si>
  <si>
    <t>OPTIMIZERS</t>
  </si>
  <si>
    <t>MIN      ↓</t>
  </si>
  <si>
    <t>120+%</t>
  </si>
  <si>
    <t>$40 +</t>
  </si>
  <si>
    <t>Analysis</t>
  </si>
  <si>
    <t>Total Monthly Recurring Revenue</t>
  </si>
  <si>
    <t>ACTUAL Cancellation Rate</t>
  </si>
  <si>
    <t>ACTUAL Monthly Recurring Revenue</t>
  </si>
  <si>
    <t>ACTUAL Profit Margin</t>
  </si>
  <si>
    <t>ACTUAL Monthly Recurring Profit</t>
  </si>
  <si>
    <t>Minimum Family Budget</t>
  </si>
  <si>
    <t>TOTAL Recurring Revenue</t>
  </si>
  <si>
    <t>MAX      ↓</t>
  </si>
  <si>
    <t>Biweekly Price Per Visit</t>
  </si>
  <si>
    <t>total per visit (inc/ sales tax)</t>
  </si>
  <si>
    <t>Primary Biweekly Range</t>
  </si>
  <si>
    <t>sales tax rate (%)</t>
  </si>
  <si>
    <t>sales per visit (NO sales tax)</t>
  </si>
  <si>
    <t>freq</t>
  </si>
  <si>
    <t>per year</t>
  </si>
  <si>
    <t>%</t>
  </si>
  <si>
    <t>Current Time to Complete (hrs)</t>
  </si>
  <si>
    <t>Hourly Rate on Recurring Revenue</t>
  </si>
  <si>
    <t>% of Households in Zip that Can Afford YOU</t>
  </si>
  <si>
    <t>Secondary Biweekly Range</t>
  </si>
  <si>
    <t>BW</t>
  </si>
  <si>
    <t>WEEK 2 MONDAY</t>
  </si>
  <si>
    <t>WEEK 2 TUESDAY</t>
  </si>
  <si>
    <t>WEEK 2 THURSDAY</t>
  </si>
  <si>
    <t>WEEK 2 FRIDAY</t>
  </si>
  <si>
    <t>WEEK 2 SATURDAY</t>
  </si>
  <si>
    <t>WEEK 3 MONDAY</t>
  </si>
  <si>
    <t># of Zip Codes that CAN Afford YOU</t>
  </si>
  <si>
    <t>WEEK 3 TUESDAY</t>
  </si>
  <si>
    <t>WEEK 3 THURSDAY</t>
  </si>
  <si>
    <t>WEEK 4 MONDAY</t>
  </si>
  <si>
    <t>WEEK 4 TUESDAY</t>
  </si>
  <si>
    <t>Tertiary Biweekly Range</t>
  </si>
  <si>
    <t>WEEK 4 THURSDAY</t>
  </si>
  <si>
    <t>WEEK 4 FRIDAY</t>
  </si>
  <si>
    <t>WEEK 4 SATURDAY</t>
  </si>
  <si>
    <t>Notes:</t>
  </si>
  <si>
    <t>1. This 4-week rotating schedule occurs 13 times per calendar year.</t>
  </si>
  <si>
    <t>Zip Code</t>
  </si>
  <si>
    <t>Average Household Income</t>
  </si>
  <si>
    <t>% Households Over $200k</t>
  </si>
  <si>
    <t>Z-Score at $200k</t>
  </si>
  <si>
    <t>Zip Code Household Income Standard Deviation</t>
  </si>
  <si>
    <t>Z-Score at  Minimum Biweekly Using 3% Rule</t>
  </si>
  <si>
    <t>Probability at Minimum Biweekly Using 3% Rule</t>
  </si>
  <si>
    <t xml:space="preserve">Probability that Households in Zip CAN Afford You </t>
  </si>
  <si>
    <t>Zip Codes Meeting Criteria</t>
  </si>
  <si>
    <t>2. Biweekly cleanings are placed on "Weeks 1 &amp; 3" or "Weeks 2 &amp; 4". Monthly cleanings are every 4th week, making 13 visits per year.</t>
  </si>
  <si>
    <t>Client 15</t>
  </si>
  <si>
    <t>Client 16</t>
  </si>
  <si>
    <t>Client 17</t>
  </si>
  <si>
    <t>Client 18</t>
  </si>
  <si>
    <t>Client 19</t>
  </si>
  <si>
    <t>Client 20</t>
  </si>
  <si>
    <t>Client 21</t>
  </si>
  <si>
    <t>Client 22</t>
  </si>
  <si>
    <t>Client 23</t>
  </si>
  <si>
    <t>Client 24</t>
  </si>
  <si>
    <t>Client 25</t>
  </si>
  <si>
    <t>Client 26</t>
  </si>
  <si>
    <t>Client 27</t>
  </si>
  <si>
    <t>Client 28</t>
  </si>
  <si>
    <t>Client 29</t>
  </si>
  <si>
    <t>Client 30</t>
  </si>
  <si>
    <t>Client 31</t>
  </si>
  <si>
    <t>Client 32</t>
  </si>
  <si>
    <t>Client 33</t>
  </si>
  <si>
    <t>Client 34</t>
  </si>
  <si>
    <t>Client 35</t>
  </si>
  <si>
    <t>Client 36</t>
  </si>
  <si>
    <t>Client 37</t>
  </si>
  <si>
    <t>Client 38</t>
  </si>
  <si>
    <t>Client 39</t>
  </si>
  <si>
    <t>Client 40</t>
  </si>
  <si>
    <t>Client 41</t>
  </si>
  <si>
    <t>Client 42</t>
  </si>
  <si>
    <t>Client 43</t>
  </si>
  <si>
    <t>Client 44</t>
  </si>
  <si>
    <t>Client 45</t>
  </si>
  <si>
    <t>Client 46</t>
  </si>
  <si>
    <t>Client 47</t>
  </si>
  <si>
    <t>Client 48</t>
  </si>
  <si>
    <t>Client 49</t>
  </si>
  <si>
    <t>Client 50</t>
  </si>
  <si>
    <t>Client 51</t>
  </si>
  <si>
    <t>Client 52</t>
  </si>
  <si>
    <t>Client 53</t>
  </si>
  <si>
    <t>Client 54</t>
  </si>
  <si>
    <t>Client 55</t>
  </si>
  <si>
    <t>Client 56</t>
  </si>
  <si>
    <t>Client 57</t>
  </si>
  <si>
    <t>Client 58</t>
  </si>
  <si>
    <t>Client 59</t>
  </si>
  <si>
    <t>Client 60</t>
  </si>
  <si>
    <t>Client 61</t>
  </si>
  <si>
    <t>Client 62</t>
  </si>
  <si>
    <t>Client 63</t>
  </si>
  <si>
    <t>Client 64</t>
  </si>
  <si>
    <t>Client 65</t>
  </si>
  <si>
    <t>Client 66</t>
  </si>
  <si>
    <t>Client 67</t>
  </si>
  <si>
    <t>Client 68</t>
  </si>
  <si>
    <t>Client 69</t>
  </si>
  <si>
    <t>Client 70</t>
  </si>
  <si>
    <t>Client 71</t>
  </si>
  <si>
    <t>Client 72</t>
  </si>
  <si>
    <t>Client 73</t>
  </si>
  <si>
    <t>Client 74</t>
  </si>
  <si>
    <t>Client 75</t>
  </si>
  <si>
    <t>Client 76</t>
  </si>
  <si>
    <t>Client 77</t>
  </si>
  <si>
    <t>Client 78</t>
  </si>
  <si>
    <t>Client 79</t>
  </si>
  <si>
    <t>Client 80</t>
  </si>
  <si>
    <t>Client 81</t>
  </si>
  <si>
    <t>Client 82</t>
  </si>
  <si>
    <t>Client 83</t>
  </si>
  <si>
    <t>Client 84</t>
  </si>
  <si>
    <t>Client 85</t>
  </si>
  <si>
    <t>Client 86</t>
  </si>
  <si>
    <t>Client 87</t>
  </si>
  <si>
    <t>Client 88</t>
  </si>
  <si>
    <t>Client 89</t>
  </si>
  <si>
    <t>Client 90</t>
  </si>
  <si>
    <t>Client 91</t>
  </si>
  <si>
    <t>Client 92</t>
  </si>
  <si>
    <t>Client 93</t>
  </si>
  <si>
    <t>Client 94</t>
  </si>
  <si>
    <t>Client 95</t>
  </si>
  <si>
    <t>Client 96</t>
  </si>
  <si>
    <t>Client 97</t>
  </si>
  <si>
    <t>Client 98</t>
  </si>
  <si>
    <t>Client 99</t>
  </si>
  <si>
    <t>Client 100</t>
  </si>
  <si>
    <t>Client 101</t>
  </si>
  <si>
    <t>Client 102</t>
  </si>
  <si>
    <t>Client 103</t>
  </si>
  <si>
    <t>Client 104</t>
  </si>
  <si>
    <t>Client 105</t>
  </si>
  <si>
    <t>Client 106</t>
  </si>
  <si>
    <t>Client 107</t>
  </si>
  <si>
    <t>Client 108</t>
  </si>
  <si>
    <t>Client 109</t>
  </si>
  <si>
    <t>Client 110</t>
  </si>
  <si>
    <t>Client 111</t>
  </si>
  <si>
    <t>Client 112</t>
  </si>
  <si>
    <t>Client 113</t>
  </si>
  <si>
    <t>Client 114</t>
  </si>
  <si>
    <t>Client 115</t>
  </si>
  <si>
    <t>Client 116</t>
  </si>
  <si>
    <t>Client 117</t>
  </si>
  <si>
    <t>Client 118</t>
  </si>
  <si>
    <t>Client 119</t>
  </si>
  <si>
    <t>Client 120</t>
  </si>
  <si>
    <t>Client 121</t>
  </si>
  <si>
    <t>Client 122</t>
  </si>
  <si>
    <t>Client 123</t>
  </si>
  <si>
    <t>Client 124</t>
  </si>
  <si>
    <t>Client 125</t>
  </si>
  <si>
    <t>Client 126</t>
  </si>
  <si>
    <t>Client 127</t>
  </si>
  <si>
    <t>Client 128</t>
  </si>
  <si>
    <t>Client 129</t>
  </si>
  <si>
    <t>Client 130</t>
  </si>
  <si>
    <t>Client 131</t>
  </si>
  <si>
    <t>Client 132</t>
  </si>
  <si>
    <t>Client 133</t>
  </si>
  <si>
    <t>Client 134</t>
  </si>
  <si>
    <t>Client 135</t>
  </si>
  <si>
    <t>Client 136</t>
  </si>
  <si>
    <t>Client 137</t>
  </si>
  <si>
    <t>Client 138</t>
  </si>
  <si>
    <t>Client 139</t>
  </si>
  <si>
    <t>Client 140</t>
  </si>
  <si>
    <t>Client 141</t>
  </si>
  <si>
    <t>Client 142</t>
  </si>
  <si>
    <t>Client 143</t>
  </si>
  <si>
    <t>Client 144</t>
  </si>
  <si>
    <t>Client 145</t>
  </si>
  <si>
    <t>Client 146</t>
  </si>
  <si>
    <t>Client 147</t>
  </si>
  <si>
    <t>Client 148</t>
  </si>
  <si>
    <t>Client 149</t>
  </si>
  <si>
    <t>Client 150</t>
  </si>
  <si>
    <t>Client 151</t>
  </si>
  <si>
    <t>Client 152</t>
  </si>
  <si>
    <t>Client 153</t>
  </si>
  <si>
    <t>Client 154</t>
  </si>
  <si>
    <t>Client 155</t>
  </si>
  <si>
    <t>Client 156</t>
  </si>
  <si>
    <t>Client 157</t>
  </si>
  <si>
    <t>Client 158</t>
  </si>
  <si>
    <t>Client 159</t>
  </si>
  <si>
    <t>Client 160</t>
  </si>
  <si>
    <t>Client 161</t>
  </si>
  <si>
    <t>Client 162</t>
  </si>
  <si>
    <t>Client 163</t>
  </si>
  <si>
    <t>Client 164</t>
  </si>
  <si>
    <t>Client 165</t>
  </si>
  <si>
    <t>Client 166</t>
  </si>
  <si>
    <t>Client 167</t>
  </si>
  <si>
    <t>Client 168</t>
  </si>
  <si>
    <t>Client 169</t>
  </si>
  <si>
    <t>Client 170</t>
  </si>
  <si>
    <t>Client 171</t>
  </si>
  <si>
    <t>Client 172</t>
  </si>
  <si>
    <t>Client 173</t>
  </si>
  <si>
    <t>Client 174</t>
  </si>
  <si>
    <t>Client 175</t>
  </si>
  <si>
    <t>Client 176</t>
  </si>
  <si>
    <t>Client 177</t>
  </si>
  <si>
    <t>Client 178</t>
  </si>
  <si>
    <t>Client 179</t>
  </si>
  <si>
    <t>Client 180</t>
  </si>
  <si>
    <t>Client 181</t>
  </si>
  <si>
    <t>Client 182</t>
  </si>
  <si>
    <t>Client 183</t>
  </si>
  <si>
    <t>Client 184</t>
  </si>
  <si>
    <t>Client 185</t>
  </si>
  <si>
    <t>Client 186</t>
  </si>
  <si>
    <t>Client 187</t>
  </si>
  <si>
    <t>Client 188</t>
  </si>
  <si>
    <t>Client 189</t>
  </si>
  <si>
    <t>Client 190</t>
  </si>
  <si>
    <t>Client 191</t>
  </si>
  <si>
    <t>Client 192</t>
  </si>
  <si>
    <t>Client 193</t>
  </si>
  <si>
    <t>Client 194</t>
  </si>
  <si>
    <t>Client 195</t>
  </si>
  <si>
    <t>Client 196</t>
  </si>
  <si>
    <t>Client 197</t>
  </si>
  <si>
    <t>Client 198</t>
  </si>
  <si>
    <t>Client 199</t>
  </si>
  <si>
    <t>Client 200</t>
  </si>
  <si>
    <t>Client 201</t>
  </si>
  <si>
    <t>Client 202</t>
  </si>
  <si>
    <t>Client 203</t>
  </si>
  <si>
    <t>Client 204</t>
  </si>
  <si>
    <t>Client 205</t>
  </si>
  <si>
    <t>Client 206</t>
  </si>
  <si>
    <t>Client 207</t>
  </si>
  <si>
    <t>Client 208</t>
  </si>
  <si>
    <t>Client 209</t>
  </si>
  <si>
    <t>Client 210</t>
  </si>
  <si>
    <t>Client 211</t>
  </si>
  <si>
    <t>Client 212</t>
  </si>
  <si>
    <t>Client 213</t>
  </si>
  <si>
    <t>Client 214</t>
  </si>
  <si>
    <t>Client 215</t>
  </si>
  <si>
    <t>Client 216</t>
  </si>
  <si>
    <t>Client 217</t>
  </si>
  <si>
    <t>Client 218</t>
  </si>
  <si>
    <t>Client 219</t>
  </si>
  <si>
    <t>Client 220</t>
  </si>
  <si>
    <t>Client 221</t>
  </si>
  <si>
    <t>Client 222</t>
  </si>
  <si>
    <t>Client 223</t>
  </si>
  <si>
    <t>Client 224</t>
  </si>
  <si>
    <t>Client 225</t>
  </si>
  <si>
    <t>Client 226</t>
  </si>
  <si>
    <t>Client 227</t>
  </si>
  <si>
    <t>Client 228</t>
  </si>
  <si>
    <t>Client 229</t>
  </si>
  <si>
    <t>Client 230</t>
  </si>
  <si>
    <t>Client 231</t>
  </si>
  <si>
    <t>Client 232</t>
  </si>
  <si>
    <t>Client 233</t>
  </si>
  <si>
    <t>Client 234</t>
  </si>
  <si>
    <t>Client 235</t>
  </si>
  <si>
    <t>Client 236</t>
  </si>
  <si>
    <t>Client 237</t>
  </si>
  <si>
    <t>Client 238</t>
  </si>
  <si>
    <t>Client 239</t>
  </si>
  <si>
    <t>Client 240</t>
  </si>
  <si>
    <t>Client 241</t>
  </si>
  <si>
    <t>Client 242</t>
  </si>
  <si>
    <t>Client 243</t>
  </si>
  <si>
    <t>Client 244</t>
  </si>
  <si>
    <t>Client 245</t>
  </si>
  <si>
    <t>Client 246</t>
  </si>
  <si>
    <t>Client 247</t>
  </si>
  <si>
    <t>Client 248</t>
  </si>
  <si>
    <t>Client 249</t>
  </si>
  <si>
    <t>Client 250</t>
  </si>
  <si>
    <t>Client 251</t>
  </si>
  <si>
    <t>Client 252</t>
  </si>
  <si>
    <t>Client 253</t>
  </si>
  <si>
    <t>Client 254</t>
  </si>
  <si>
    <t>Client 255</t>
  </si>
  <si>
    <t>Client 256</t>
  </si>
  <si>
    <t>Client 257</t>
  </si>
  <si>
    <t>Client 258</t>
  </si>
  <si>
    <t>Client 259</t>
  </si>
  <si>
    <t>Client 260</t>
  </si>
  <si>
    <t>Client 261</t>
  </si>
  <si>
    <t>Client 262</t>
  </si>
  <si>
    <t>Client 263</t>
  </si>
  <si>
    <t>Client 264</t>
  </si>
  <si>
    <t>Client 265</t>
  </si>
  <si>
    <t>Client 266</t>
  </si>
  <si>
    <t>Client 267</t>
  </si>
  <si>
    <t>Client 268</t>
  </si>
  <si>
    <t>Client 269</t>
  </si>
  <si>
    <t>Client 270</t>
  </si>
  <si>
    <t>Client 271</t>
  </si>
  <si>
    <t>Client 272</t>
  </si>
  <si>
    <t>Client 273</t>
  </si>
  <si>
    <t>Client 274</t>
  </si>
  <si>
    <t>Client 275</t>
  </si>
  <si>
    <t>Client 276</t>
  </si>
  <si>
    <t>Client 277</t>
  </si>
  <si>
    <t>Client 278</t>
  </si>
  <si>
    <t>Client 279</t>
  </si>
  <si>
    <t>Client 280</t>
  </si>
  <si>
    <t>Client 281</t>
  </si>
  <si>
    <t>Client 282</t>
  </si>
  <si>
    <t>Client 283</t>
  </si>
  <si>
    <t>Client 284</t>
  </si>
  <si>
    <t>Client 285</t>
  </si>
  <si>
    <t>Client 286</t>
  </si>
  <si>
    <t>Client 287</t>
  </si>
  <si>
    <t>Client 288</t>
  </si>
  <si>
    <t>Client 289</t>
  </si>
  <si>
    <t>Client 290</t>
  </si>
  <si>
    <t>Client 291</t>
  </si>
  <si>
    <t>Client 292</t>
  </si>
  <si>
    <t>Client 293</t>
  </si>
  <si>
    <t>Client 294</t>
  </si>
  <si>
    <t>Client 295</t>
  </si>
  <si>
    <t>Client 296</t>
  </si>
  <si>
    <t>Client 297</t>
  </si>
  <si>
    <t>Client 298</t>
  </si>
  <si>
    <t>Client 299</t>
  </si>
  <si>
    <t>Client 300</t>
  </si>
  <si>
    <t>RECURRING REVENUE -(HOUSES/OFFICES)</t>
  </si>
  <si>
    <t>The "SCS Schedule Tool" is the property of Smart Cleaning School, a Division of Carfagno Cleaning, Inc. This tool is not authorized for resproduction, transmittal, or resale without the authorized concent of Carfagno Cleaning, Inc.</t>
  </si>
  <si>
    <t>Trust Factor</t>
  </si>
  <si>
    <t>Overall Optimizer Score</t>
  </si>
  <si>
    <t>Trust Factor Survey Score</t>
  </si>
  <si>
    <t>Trust Factor Calculation</t>
  </si>
  <si>
    <t>PF</t>
  </si>
  <si>
    <t>TF</t>
  </si>
  <si>
    <t>AHR</t>
  </si>
  <si>
    <t>Your ISO Model Level</t>
  </si>
  <si>
    <t>0-50%</t>
  </si>
  <si>
    <t>50-70%</t>
  </si>
  <si>
    <t>70+%</t>
  </si>
  <si>
    <t>Client Longevity (months)</t>
  </si>
  <si>
    <t>INITIALIZER</t>
  </si>
  <si>
    <t>STABILIZER</t>
  </si>
  <si>
    <t>OPTIMIZER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</si>
  <si>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</si>
  <si>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</si>
  <si>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</si>
  <si>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</si>
  <si>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</si>
  <si>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</si>
  <si>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</si>
  <si>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</si>
  <si>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</si>
  <si>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</si>
  <si>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</si>
  <si>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</si>
  <si>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</si>
  <si>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Client 1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</si>
</sst>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[$$-409]#,##0_);\([$$-409]#,##0\)"/>
    <numFmt numFmtId="167" formatCode="_(&quot;$&quot;* #,##0_);_(&quot;$&quot;* \(#,##0\);_(&quot;$&quot;* &quot;-&quot;??_);_(@_)"/>
    <numFmt numFmtId="168" formatCode="&quot;$&quot;#,##0"/>
  </numFmts>
  <fonts count="40">
    <font>
      <sz val="11"/>
      <color rgb="FF000000"/>
      <name val="Calibri"/>
    </font>
    <font>
      <b/>
      <sz val="12"/>
      <name val="Arial"/>
      <family val="2"/>
    </font>
    <font>
      <sz val="11"/>
      <color rgb="FF000000"/>
      <name val="Times New Roman"/>
      <family val="1"/>
    </font>
    <font>
      <b/>
      <sz val="20"/>
      <name val="Calibri"/>
      <family val="2"/>
    </font>
    <font>
      <b/>
      <sz val="12"/>
      <color rgb="FF1F497D"/>
      <name val="Arial"/>
      <family val="2"/>
    </font>
    <font>
      <sz val="11"/>
      <name val="Calibri"/>
      <family val="2"/>
    </font>
    <font>
      <b/>
      <sz val="28"/>
      <color rgb="FFFFFFFF"/>
      <name val="Times New Roman"/>
      <family val="1"/>
    </font>
    <font>
      <b/>
      <sz val="8"/>
      <color rgb="FF1F497D"/>
      <name val="Arial"/>
      <family val="2"/>
    </font>
    <font>
      <b/>
      <sz val="12"/>
      <color rgb="FFFFFFFF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color rgb="FF1F497D"/>
      <name val="Times New Roman"/>
      <family val="1"/>
    </font>
    <font>
      <sz val="14"/>
      <color rgb="FF1F497D"/>
      <name val="Times New Roman"/>
      <family val="1"/>
    </font>
    <font>
      <sz val="10"/>
      <name val="Times New Roman"/>
      <family val="1"/>
    </font>
    <font>
      <b/>
      <sz val="10"/>
      <color rgb="FFFFFFFF"/>
      <name val="Times New Roman"/>
      <family val="1"/>
    </font>
    <font>
      <sz val="11"/>
      <color rgb="FFFFFFFF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color rgb="FFFFFFFF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C0504D"/>
      <name val="Times New Roman"/>
      <family val="1"/>
    </font>
    <font>
      <b/>
      <sz val="11"/>
      <color rgb="FF953734"/>
      <name val="Times New Roman"/>
      <family val="1"/>
    </font>
    <font>
      <b/>
      <sz val="14"/>
      <color rgb="FFFFFFFF"/>
      <name val="Times New Roman"/>
      <family val="1"/>
    </font>
    <font>
      <sz val="14"/>
      <color rgb="FF000000"/>
      <name val="Times New Roman"/>
      <family val="1"/>
    </font>
    <font>
      <b/>
      <sz val="8"/>
      <color rgb="FFFFFFFF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8"/>
      <color rgb="FFA5A5A5"/>
      <name val="Arial"/>
      <family val="2"/>
    </font>
    <font>
      <sz val="11"/>
      <color rgb="FFC0504D"/>
      <name val="Calibri"/>
      <family val="2"/>
    </font>
    <font>
      <b/>
      <sz val="11"/>
      <color rgb="FF000000"/>
      <name val="Calibri"/>
      <family val="2"/>
    </font>
    <font>
      <b/>
      <i/>
      <sz val="28"/>
      <color rgb="FFFFFFFF"/>
      <name val="Times New Roman"/>
      <family val="1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1F497D"/>
        <bgColor rgb="FF1F497D"/>
      </patternFill>
    </fill>
    <fill>
      <patternFill patternType="solid">
        <fgColor rgb="FF95B3D7"/>
        <bgColor rgb="FF95B3D7"/>
      </patternFill>
    </fill>
    <fill>
      <patternFill patternType="solid">
        <fgColor rgb="FFC6D9F0"/>
        <bgColor rgb="FFC6D9F0"/>
      </patternFill>
    </fill>
    <fill>
      <patternFill patternType="solid">
        <fgColor rgb="FF548DD4"/>
        <bgColor rgb="FF548DD4"/>
      </patternFill>
    </fill>
    <fill>
      <patternFill patternType="solid">
        <fgColor rgb="FFD99594"/>
        <bgColor rgb="FFD99594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rgb="FF95B3D7"/>
      </patternFill>
    </fill>
  </fills>
  <borders count="8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A5A5A5"/>
      </right>
      <top style="medium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medium">
        <color rgb="FF000000"/>
      </right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thin">
        <color rgb="FFA5A5A5"/>
      </right>
      <top style="thin">
        <color rgb="FFA5A5A5"/>
      </top>
      <bottom style="medium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000000"/>
      </bottom>
      <diagonal/>
    </border>
    <border>
      <left style="thin">
        <color rgb="FFA5A5A5"/>
      </left>
      <right style="medium">
        <color rgb="FF000000"/>
      </right>
      <top style="thin">
        <color rgb="FFA5A5A5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A5A5A5"/>
      </left>
      <right/>
      <top style="medium">
        <color rgb="FF000000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medium">
        <color rgb="FF000000"/>
      </right>
      <top style="medium">
        <color rgb="FF000000"/>
      </top>
      <bottom style="thin">
        <color rgb="FFA5A5A5"/>
      </bottom>
      <diagonal/>
    </border>
    <border>
      <left/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9" fontId="34" fillId="0" borderId="0" applyFont="0" applyFill="0" applyBorder="0" applyAlignment="0" applyProtection="0"/>
  </cellStyleXfs>
  <cellXfs count="209">
    <xf numFmtId="0" fontId="0" fillId="0" borderId="0" xfId="0" applyFont="1" applyAlignment="1"/>
    <xf numFmtId="44" fontId="1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/>
    <xf numFmtId="44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44" fontId="7" fillId="3" borderId="7" xfId="0" applyNumberFormat="1" applyFont="1" applyFill="1" applyBorder="1" applyAlignment="1">
      <alignment horizontal="center" wrapText="1"/>
    </xf>
    <xf numFmtId="44" fontId="7" fillId="3" borderId="3" xfId="0" applyNumberFormat="1" applyFont="1" applyFill="1" applyBorder="1" applyAlignment="1">
      <alignment horizontal="center" wrapText="1"/>
    </xf>
    <xf numFmtId="44" fontId="9" fillId="5" borderId="7" xfId="0" applyNumberFormat="1" applyFont="1" applyFill="1" applyBorder="1" applyAlignment="1">
      <alignment horizontal="center" wrapText="1"/>
    </xf>
    <xf numFmtId="44" fontId="9" fillId="5" borderId="3" xfId="0" applyNumberFormat="1" applyFont="1" applyFill="1" applyBorder="1" applyAlignment="1">
      <alignment horizontal="center" wrapText="1"/>
    </xf>
    <xf numFmtId="44" fontId="10" fillId="2" borderId="13" xfId="0" applyNumberFormat="1" applyFont="1" applyFill="1" applyBorder="1"/>
    <xf numFmtId="9" fontId="10" fillId="2" borderId="15" xfId="0" applyNumberFormat="1" applyFont="1" applyFill="1" applyBorder="1" applyAlignment="1">
      <alignment horizontal="center"/>
    </xf>
    <xf numFmtId="39" fontId="7" fillId="3" borderId="19" xfId="0" applyNumberFormat="1" applyFont="1" applyFill="1" applyBorder="1" applyAlignment="1">
      <alignment horizontal="center"/>
    </xf>
    <xf numFmtId="44" fontId="7" fillId="3" borderId="15" xfId="0" applyNumberFormat="1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39" fontId="9" fillId="5" borderId="19" xfId="0" applyNumberFormat="1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44" fontId="12" fillId="2" borderId="1" xfId="0" applyNumberFormat="1" applyFont="1" applyFill="1" applyBorder="1" applyAlignment="1">
      <alignment horizontal="center" wrapText="1"/>
    </xf>
    <xf numFmtId="0" fontId="11" fillId="7" borderId="2" xfId="0" applyFont="1" applyFill="1" applyBorder="1" applyAlignment="1">
      <alignment horizontal="center"/>
    </xf>
    <xf numFmtId="44" fontId="13" fillId="2" borderId="3" xfId="0" applyNumberFormat="1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/>
    </xf>
    <xf numFmtId="44" fontId="9" fillId="5" borderId="15" xfId="0" applyNumberFormat="1" applyFont="1" applyFill="1" applyBorder="1" applyAlignment="1">
      <alignment horizontal="center"/>
    </xf>
    <xf numFmtId="44" fontId="12" fillId="2" borderId="26" xfId="0" applyNumberFormat="1" applyFont="1" applyFill="1" applyBorder="1" applyAlignment="1">
      <alignment horizontal="center" wrapText="1"/>
    </xf>
    <xf numFmtId="0" fontId="11" fillId="6" borderId="23" xfId="0" applyFont="1" applyFill="1" applyBorder="1" applyAlignment="1">
      <alignment horizontal="center"/>
    </xf>
    <xf numFmtId="44" fontId="10" fillId="2" borderId="27" xfId="0" applyNumberFormat="1" applyFont="1" applyFill="1" applyBorder="1"/>
    <xf numFmtId="0" fontId="11" fillId="6" borderId="2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44" fontId="12" fillId="2" borderId="19" xfId="0" applyNumberFormat="1" applyFont="1" applyFill="1" applyBorder="1" applyAlignment="1">
      <alignment horizontal="center" wrapText="1"/>
    </xf>
    <xf numFmtId="39" fontId="7" fillId="3" borderId="30" xfId="0" applyNumberFormat="1" applyFont="1" applyFill="1" applyBorder="1" applyAlignment="1">
      <alignment horizontal="center"/>
    </xf>
    <xf numFmtId="44" fontId="7" fillId="3" borderId="28" xfId="0" applyNumberFormat="1" applyFont="1" applyFill="1" applyBorder="1" applyAlignment="1">
      <alignment horizontal="center"/>
    </xf>
    <xf numFmtId="39" fontId="9" fillId="5" borderId="30" xfId="0" applyNumberFormat="1" applyFont="1" applyFill="1" applyBorder="1" applyAlignment="1">
      <alignment horizontal="center"/>
    </xf>
    <xf numFmtId="44" fontId="9" fillId="5" borderId="28" xfId="0" applyNumberFormat="1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4" fontId="12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/>
    <xf numFmtId="44" fontId="0" fillId="0" borderId="0" xfId="0" applyNumberFormat="1" applyFont="1"/>
    <xf numFmtId="44" fontId="16" fillId="2" borderId="33" xfId="0" applyNumberFormat="1" applyFont="1" applyFill="1" applyBorder="1" applyAlignment="1">
      <alignment horizontal="left"/>
    </xf>
    <xf numFmtId="164" fontId="16" fillId="2" borderId="19" xfId="0" applyNumberFormat="1" applyFont="1" applyFill="1" applyBorder="1" applyAlignment="1">
      <alignment horizontal="center"/>
    </xf>
    <xf numFmtId="0" fontId="17" fillId="8" borderId="34" xfId="0" applyFont="1" applyFill="1" applyBorder="1"/>
    <xf numFmtId="0" fontId="15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7" fillId="8" borderId="26" xfId="0" applyFont="1" applyFill="1" applyBorder="1"/>
    <xf numFmtId="6" fontId="21" fillId="8" borderId="19" xfId="0" applyNumberFormat="1" applyFont="1" applyFill="1" applyBorder="1" applyAlignment="1">
      <alignment horizontal="center"/>
    </xf>
    <xf numFmtId="9" fontId="20" fillId="0" borderId="0" xfId="0" applyNumberFormat="1" applyFont="1" applyAlignment="1">
      <alignment horizontal="center"/>
    </xf>
    <xf numFmtId="9" fontId="16" fillId="2" borderId="19" xfId="0" applyNumberFormat="1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44" fontId="20" fillId="0" borderId="0" xfId="0" applyNumberFormat="1" applyFont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2" fillId="9" borderId="34" xfId="0" applyFont="1" applyFill="1" applyBorder="1"/>
    <xf numFmtId="165" fontId="20" fillId="0" borderId="42" xfId="0" applyNumberFormat="1" applyFont="1" applyBorder="1" applyAlignment="1">
      <alignment horizontal="center"/>
    </xf>
    <xf numFmtId="39" fontId="20" fillId="0" borderId="43" xfId="0" applyNumberFormat="1" applyFont="1" applyBorder="1" applyAlignment="1">
      <alignment horizontal="center"/>
    </xf>
    <xf numFmtId="0" fontId="22" fillId="9" borderId="26" xfId="0" applyFont="1" applyFill="1" applyBorder="1"/>
    <xf numFmtId="6" fontId="23" fillId="9" borderId="19" xfId="0" applyNumberFormat="1" applyFont="1" applyFill="1" applyBorder="1" applyAlignment="1">
      <alignment horizontal="center"/>
    </xf>
    <xf numFmtId="44" fontId="17" fillId="5" borderId="44" xfId="0" applyNumberFormat="1" applyFont="1" applyFill="1" applyBorder="1"/>
    <xf numFmtId="1" fontId="17" fillId="5" borderId="45" xfId="0" applyNumberFormat="1" applyFont="1" applyFill="1" applyBorder="1" applyAlignment="1">
      <alignment horizontal="center"/>
    </xf>
    <xf numFmtId="0" fontId="22" fillId="10" borderId="34" xfId="0" applyFont="1" applyFill="1" applyBorder="1"/>
    <xf numFmtId="0" fontId="22" fillId="10" borderId="26" xfId="0" applyFont="1" applyFill="1" applyBorder="1"/>
    <xf numFmtId="6" fontId="24" fillId="10" borderId="19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5" fillId="4" borderId="46" xfId="0" applyFont="1" applyFill="1" applyBorder="1" applyAlignment="1">
      <alignment horizontal="left"/>
    </xf>
    <xf numFmtId="166" fontId="19" fillId="0" borderId="0" xfId="0" applyNumberFormat="1" applyFont="1" applyAlignment="1">
      <alignment horizontal="center"/>
    </xf>
    <xf numFmtId="0" fontId="2" fillId="4" borderId="47" xfId="0" applyFont="1" applyFill="1" applyBorder="1"/>
    <xf numFmtId="0" fontId="2" fillId="4" borderId="48" xfId="0" applyFont="1" applyFill="1" applyBorder="1"/>
    <xf numFmtId="167" fontId="20" fillId="0" borderId="0" xfId="0" applyNumberFormat="1" applyFont="1" applyAlignment="1">
      <alignment horizontal="center"/>
    </xf>
    <xf numFmtId="0" fontId="26" fillId="3" borderId="46" xfId="0" applyFont="1" applyFill="1" applyBorder="1" applyAlignment="1">
      <alignment horizontal="left"/>
    </xf>
    <xf numFmtId="0" fontId="27" fillId="5" borderId="19" xfId="0" applyFont="1" applyFill="1" applyBorder="1" applyAlignment="1">
      <alignment horizontal="left" wrapText="1"/>
    </xf>
    <xf numFmtId="0" fontId="27" fillId="5" borderId="19" xfId="0" applyFont="1" applyFill="1" applyBorder="1" applyAlignment="1">
      <alignment horizontal="center" wrapText="1"/>
    </xf>
    <xf numFmtId="0" fontId="2" fillId="3" borderId="47" xfId="0" applyFont="1" applyFill="1" applyBorder="1"/>
    <xf numFmtId="0" fontId="28" fillId="0" borderId="19" xfId="0" applyFont="1" applyBorder="1" applyAlignment="1">
      <alignment horizontal="left"/>
    </xf>
    <xf numFmtId="0" fontId="2" fillId="3" borderId="48" xfId="0" applyFont="1" applyFill="1" applyBorder="1"/>
    <xf numFmtId="0" fontId="28" fillId="0" borderId="19" xfId="0" applyFont="1" applyBorder="1" applyAlignment="1">
      <alignment horizontal="center"/>
    </xf>
    <xf numFmtId="6" fontId="28" fillId="0" borderId="19" xfId="0" applyNumberFormat="1" applyFont="1" applyBorder="1" applyAlignment="1">
      <alignment horizontal="center"/>
    </xf>
    <xf numFmtId="9" fontId="28" fillId="0" borderId="19" xfId="0" applyNumberFormat="1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18" fillId="0" borderId="0" xfId="0" applyFont="1"/>
    <xf numFmtId="0" fontId="29" fillId="0" borderId="0" xfId="0" applyFont="1"/>
    <xf numFmtId="9" fontId="29" fillId="0" borderId="0" xfId="0" applyNumberFormat="1" applyFont="1"/>
    <xf numFmtId="44" fontId="30" fillId="0" borderId="0" xfId="0" applyNumberFormat="1" applyFont="1" applyAlignment="1">
      <alignment horizontal="center"/>
    </xf>
    <xf numFmtId="0" fontId="31" fillId="0" borderId="0" xfId="0" applyFont="1"/>
    <xf numFmtId="44" fontId="30" fillId="0" borderId="0" xfId="0" applyNumberFormat="1" applyFont="1"/>
    <xf numFmtId="165" fontId="30" fillId="0" borderId="0" xfId="0" applyNumberFormat="1" applyFont="1"/>
    <xf numFmtId="9" fontId="0" fillId="0" borderId="0" xfId="0" applyNumberFormat="1" applyFont="1"/>
    <xf numFmtId="165" fontId="32" fillId="0" borderId="0" xfId="0" applyNumberFormat="1" applyFont="1"/>
    <xf numFmtId="10" fontId="0" fillId="0" borderId="0" xfId="0" applyNumberFormat="1" applyFont="1"/>
    <xf numFmtId="0" fontId="19" fillId="0" borderId="43" xfId="0" applyFont="1" applyBorder="1" applyAlignment="1">
      <alignment horizontal="left"/>
    </xf>
    <xf numFmtId="0" fontId="19" fillId="0" borderId="0" xfId="0" applyFont="1" applyAlignment="1">
      <alignment horizontal="center"/>
    </xf>
    <xf numFmtId="9" fontId="19" fillId="0" borderId="0" xfId="0" applyNumberFormat="1" applyFont="1" applyAlignment="1">
      <alignment horizontal="center"/>
    </xf>
    <xf numFmtId="8" fontId="0" fillId="0" borderId="0" xfId="0" applyNumberFormat="1" applyFont="1"/>
    <xf numFmtId="0" fontId="0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5" fillId="0" borderId="8" xfId="0" applyFont="1" applyBorder="1"/>
    <xf numFmtId="0" fontId="5" fillId="0" borderId="9" xfId="0" applyFont="1" applyBorder="1"/>
    <xf numFmtId="0" fontId="5" fillId="0" borderId="43" xfId="0" applyFont="1" applyBorder="1"/>
    <xf numFmtId="0" fontId="5" fillId="0" borderId="42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11" fillId="6" borderId="14" xfId="0" applyFont="1" applyFill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11" fillId="7" borderId="14" xfId="0" applyFont="1" applyFill="1" applyBorder="1" applyAlignment="1">
      <alignment horizontal="center"/>
    </xf>
    <xf numFmtId="44" fontId="7" fillId="3" borderId="49" xfId="0" applyNumberFormat="1" applyFont="1" applyFill="1" applyBorder="1" applyAlignment="1">
      <alignment horizontal="center" wrapText="1"/>
    </xf>
    <xf numFmtId="44" fontId="7" fillId="3" borderId="50" xfId="0" applyNumberFormat="1" applyFont="1" applyFill="1" applyBorder="1" applyAlignment="1">
      <alignment horizontal="center" wrapText="1"/>
    </xf>
    <xf numFmtId="44" fontId="9" fillId="5" borderId="50" xfId="0" applyNumberFormat="1" applyFont="1" applyFill="1" applyBorder="1" applyAlignment="1">
      <alignment horizontal="center" wrapText="1"/>
    </xf>
    <xf numFmtId="44" fontId="7" fillId="3" borderId="51" xfId="0" applyNumberFormat="1" applyFont="1" applyFill="1" applyBorder="1"/>
    <xf numFmtId="9" fontId="7" fillId="3" borderId="52" xfId="0" applyNumberFormat="1" applyFont="1" applyFill="1" applyBorder="1" applyAlignment="1">
      <alignment horizontal="center"/>
    </xf>
    <xf numFmtId="9" fontId="9" fillId="5" borderId="52" xfId="0" applyNumberFormat="1" applyFont="1" applyFill="1" applyBorder="1" applyAlignment="1">
      <alignment horizontal="center"/>
    </xf>
    <xf numFmtId="0" fontId="19" fillId="0" borderId="53" xfId="0" applyFont="1" applyBorder="1" applyAlignment="1">
      <alignment horizontal="left"/>
    </xf>
    <xf numFmtId="44" fontId="20" fillId="0" borderId="16" xfId="0" applyNumberFormat="1" applyFont="1" applyBorder="1"/>
    <xf numFmtId="9" fontId="20" fillId="0" borderId="16" xfId="0" applyNumberFormat="1" applyFont="1" applyBorder="1" applyAlignment="1">
      <alignment horizontal="center"/>
    </xf>
    <xf numFmtId="44" fontId="20" fillId="0" borderId="16" xfId="0" applyNumberFormat="1" applyFont="1" applyBorder="1" applyAlignment="1">
      <alignment horizontal="center"/>
    </xf>
    <xf numFmtId="0" fontId="20" fillId="0" borderId="16" xfId="1" applyNumberFormat="1" applyFont="1" applyBorder="1" applyAlignment="1">
      <alignment horizontal="center"/>
    </xf>
    <xf numFmtId="44" fontId="20" fillId="0" borderId="54" xfId="0" applyNumberFormat="1" applyFont="1" applyBorder="1"/>
    <xf numFmtId="44" fontId="19" fillId="0" borderId="16" xfId="0" applyNumberFormat="1" applyFont="1" applyBorder="1" applyAlignment="1">
      <alignment horizontal="center"/>
    </xf>
    <xf numFmtId="44" fontId="19" fillId="0" borderId="16" xfId="0" applyNumberFormat="1" applyFont="1" applyBorder="1"/>
    <xf numFmtId="0" fontId="19" fillId="0" borderId="55" xfId="0" applyFont="1" applyBorder="1" applyAlignment="1">
      <alignment horizontal="left"/>
    </xf>
    <xf numFmtId="44" fontId="19" fillId="0" borderId="56" xfId="0" applyNumberFormat="1" applyFont="1" applyBorder="1"/>
    <xf numFmtId="9" fontId="20" fillId="0" borderId="56" xfId="0" applyNumberFormat="1" applyFont="1" applyBorder="1" applyAlignment="1">
      <alignment horizontal="center"/>
    </xf>
    <xf numFmtId="44" fontId="19" fillId="0" borderId="56" xfId="0" applyNumberFormat="1" applyFont="1" applyBorder="1" applyAlignment="1">
      <alignment horizontal="center"/>
    </xf>
    <xf numFmtId="0" fontId="20" fillId="0" borderId="56" xfId="1" applyNumberFormat="1" applyFont="1" applyBorder="1" applyAlignment="1">
      <alignment horizontal="center"/>
    </xf>
    <xf numFmtId="165" fontId="20" fillId="0" borderId="57" xfId="0" applyNumberFormat="1" applyFont="1" applyBorder="1" applyAlignment="1">
      <alignment horizontal="center"/>
    </xf>
    <xf numFmtId="39" fontId="20" fillId="0" borderId="58" xfId="0" applyNumberFormat="1" applyFont="1" applyBorder="1" applyAlignment="1">
      <alignment horizontal="center"/>
    </xf>
    <xf numFmtId="44" fontId="20" fillId="0" borderId="59" xfId="0" applyNumberFormat="1" applyFont="1" applyBorder="1"/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2" borderId="2" xfId="0" applyFont="1" applyFill="1" applyBorder="1"/>
    <xf numFmtId="44" fontId="9" fillId="5" borderId="60" xfId="0" applyNumberFormat="1" applyFont="1" applyFill="1" applyBorder="1" applyAlignment="1">
      <alignment horizontal="center" wrapText="1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0" fillId="0" borderId="16" xfId="0" applyFont="1" applyBorder="1" applyAlignment="1"/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36" fillId="0" borderId="0" xfId="0" applyFont="1" applyAlignment="1"/>
    <xf numFmtId="0" fontId="36" fillId="0" borderId="36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9" fontId="0" fillId="0" borderId="0" xfId="1" applyFont="1" applyAlignment="1"/>
    <xf numFmtId="0" fontId="38" fillId="11" borderId="36" xfId="0" applyFont="1" applyFill="1" applyBorder="1" applyAlignment="1">
      <alignment horizontal="center"/>
    </xf>
    <xf numFmtId="0" fontId="0" fillId="11" borderId="0" xfId="0" applyFont="1" applyFill="1" applyAlignment="1"/>
    <xf numFmtId="0" fontId="9" fillId="5" borderId="73" xfId="0" applyFont="1" applyFill="1" applyBorder="1" applyAlignment="1">
      <alignment horizontal="left" wrapText="1"/>
    </xf>
    <xf numFmtId="0" fontId="9" fillId="5" borderId="74" xfId="0" applyFont="1" applyFill="1" applyBorder="1" applyAlignment="1">
      <alignment horizontal="center" wrapText="1"/>
    </xf>
    <xf numFmtId="0" fontId="9" fillId="5" borderId="75" xfId="0" applyFont="1" applyFill="1" applyBorder="1" applyAlignment="1">
      <alignment horizontal="center" wrapText="1"/>
    </xf>
    <xf numFmtId="0" fontId="9" fillId="5" borderId="75" xfId="0" applyFont="1" applyFill="1" applyBorder="1" applyAlignment="1">
      <alignment horizontal="center"/>
    </xf>
    <xf numFmtId="0" fontId="18" fillId="5" borderId="76" xfId="0" applyFont="1" applyFill="1" applyBorder="1" applyAlignment="1">
      <alignment horizontal="center"/>
    </xf>
    <xf numFmtId="0" fontId="9" fillId="5" borderId="77" xfId="0" applyFont="1" applyFill="1" applyBorder="1" applyAlignment="1">
      <alignment horizontal="center" wrapText="1"/>
    </xf>
    <xf numFmtId="0" fontId="9" fillId="5" borderId="78" xfId="0" applyFont="1" applyFill="1" applyBorder="1" applyAlignment="1">
      <alignment horizontal="center" wrapText="1"/>
    </xf>
    <xf numFmtId="44" fontId="20" fillId="0" borderId="79" xfId="0" applyNumberFormat="1" applyFont="1" applyBorder="1"/>
    <xf numFmtId="9" fontId="20" fillId="0" borderId="79" xfId="0" applyNumberFormat="1" applyFont="1" applyBorder="1" applyAlignment="1">
      <alignment horizontal="center"/>
    </xf>
    <xf numFmtId="0" fontId="20" fillId="0" borderId="79" xfId="1" applyNumberFormat="1" applyFont="1" applyBorder="1" applyAlignment="1">
      <alignment horizontal="center"/>
    </xf>
    <xf numFmtId="165" fontId="20" fillId="0" borderId="80" xfId="0" applyNumberFormat="1" applyFont="1" applyBorder="1" applyAlignment="1">
      <alignment horizontal="center"/>
    </xf>
    <xf numFmtId="44" fontId="20" fillId="0" borderId="68" xfId="0" applyNumberFormat="1" applyFont="1" applyBorder="1"/>
    <xf numFmtId="0" fontId="0" fillId="0" borderId="0" xfId="0" applyFont="1" applyFill="1" applyAlignment="1"/>
    <xf numFmtId="0" fontId="37" fillId="0" borderId="0" xfId="0" applyFont="1" applyFill="1" applyAlignment="1"/>
    <xf numFmtId="0" fontId="0" fillId="0" borderId="16" xfId="0" applyFont="1" applyFill="1" applyBorder="1" applyAlignment="1"/>
    <xf numFmtId="0" fontId="36" fillId="0" borderId="0" xfId="0" quotePrefix="1" applyFont="1" applyAlignment="1"/>
    <xf numFmtId="44" fontId="9" fillId="5" borderId="69" xfId="0" applyNumberFormat="1" applyFont="1" applyFill="1" applyBorder="1" applyAlignment="1">
      <alignment horizontal="center" wrapText="1"/>
    </xf>
    <xf numFmtId="1" fontId="9" fillId="5" borderId="71" xfId="0" applyNumberFormat="1" applyFont="1" applyFill="1" applyBorder="1" applyAlignment="1">
      <alignment horizontal="center"/>
    </xf>
    <xf numFmtId="44" fontId="9" fillId="12" borderId="70" xfId="0" applyNumberFormat="1" applyFont="1" applyFill="1" applyBorder="1" applyAlignment="1">
      <alignment horizontal="center" wrapText="1"/>
    </xf>
    <xf numFmtId="44" fontId="39" fillId="12" borderId="28" xfId="0" applyNumberFormat="1" applyFont="1" applyFill="1" applyBorder="1" applyAlignment="1">
      <alignment horizontal="center"/>
    </xf>
    <xf numFmtId="165" fontId="10" fillId="2" borderId="15" xfId="0" applyNumberFormat="1" applyFont="1" applyFill="1" applyBorder="1" applyAlignment="1">
      <alignment horizontal="center"/>
    </xf>
    <xf numFmtId="0" fontId="19" fillId="0" borderId="81" xfId="0" applyFont="1" applyBorder="1" applyAlignment="1">
      <alignment horizontal="left"/>
    </xf>
    <xf numFmtId="167" fontId="7" fillId="3" borderId="52" xfId="0" applyNumberFormat="1" applyFont="1" applyFill="1" applyBorder="1" applyAlignment="1">
      <alignment horizontal="center"/>
    </xf>
    <xf numFmtId="168" fontId="9" fillId="5" borderId="61" xfId="0" applyNumberFormat="1" applyFont="1" applyFill="1" applyBorder="1" applyAlignment="1">
      <alignment horizontal="center"/>
    </xf>
    <xf numFmtId="167" fontId="10" fillId="2" borderId="28" xfId="0" applyNumberFormat="1" applyFont="1" applyFill="1" applyBorder="1"/>
    <xf numFmtId="8" fontId="20" fillId="0" borderId="16" xfId="0" applyNumberFormat="1" applyFont="1" applyBorder="1"/>
    <xf numFmtId="8" fontId="19" fillId="0" borderId="56" xfId="0" applyNumberFormat="1" applyFont="1" applyBorder="1"/>
    <xf numFmtId="44" fontId="4" fillId="3" borderId="4" xfId="0" applyNumberFormat="1" applyFont="1" applyFill="1" applyBorder="1" applyAlignment="1">
      <alignment horizontal="center" wrapText="1"/>
    </xf>
    <xf numFmtId="44" fontId="4" fillId="3" borderId="5" xfId="0" applyNumberFormat="1" applyFont="1" applyFill="1" applyBorder="1" applyAlignment="1">
      <alignment horizontal="center" wrapText="1"/>
    </xf>
    <xf numFmtId="44" fontId="7" fillId="3" borderId="33" xfId="0" applyNumberFormat="1" applyFont="1" applyFill="1" applyBorder="1" applyAlignment="1">
      <alignment horizontal="center"/>
    </xf>
    <xf numFmtId="44" fontId="7" fillId="3" borderId="26" xfId="0" applyNumberFormat="1" applyFont="1" applyFill="1" applyBorder="1" applyAlignment="1">
      <alignment horizontal="center"/>
    </xf>
    <xf numFmtId="44" fontId="7" fillId="3" borderId="44" xfId="0" applyNumberFormat="1" applyFont="1" applyFill="1" applyBorder="1" applyAlignment="1">
      <alignment horizontal="center"/>
    </xf>
    <xf numFmtId="44" fontId="7" fillId="3" borderId="29" xfId="0" applyNumberFormat="1" applyFont="1" applyFill="1" applyBorder="1" applyAlignment="1">
      <alignment horizontal="center"/>
    </xf>
    <xf numFmtId="44" fontId="8" fillId="5" borderId="4" xfId="0" applyNumberFormat="1" applyFont="1" applyFill="1" applyBorder="1" applyAlignment="1">
      <alignment horizontal="center" wrapText="1"/>
    </xf>
    <xf numFmtId="44" fontId="8" fillId="5" borderId="5" xfId="0" applyNumberFormat="1" applyFont="1" applyFill="1" applyBorder="1" applyAlignment="1">
      <alignment horizontal="center" wrapText="1"/>
    </xf>
    <xf numFmtId="44" fontId="9" fillId="5" borderId="33" xfId="0" applyNumberFormat="1" applyFont="1" applyFill="1" applyBorder="1" applyAlignment="1">
      <alignment horizontal="center"/>
    </xf>
    <xf numFmtId="44" fontId="9" fillId="5" borderId="26" xfId="0" applyNumberFormat="1" applyFont="1" applyFill="1" applyBorder="1" applyAlignment="1">
      <alignment horizontal="center"/>
    </xf>
    <xf numFmtId="44" fontId="9" fillId="5" borderId="44" xfId="0" applyNumberFormat="1" applyFont="1" applyFill="1" applyBorder="1" applyAlignment="1">
      <alignment horizontal="center"/>
    </xf>
    <xf numFmtId="44" fontId="9" fillId="5" borderId="29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11" fillId="7" borderId="1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44" fontId="12" fillId="2" borderId="25" xfId="0" applyNumberFormat="1" applyFont="1" applyFill="1" applyBorder="1" applyAlignment="1">
      <alignment horizontal="center" wrapText="1"/>
    </xf>
    <xf numFmtId="0" fontId="5" fillId="0" borderId="18" xfId="0" applyFont="1" applyBorder="1"/>
    <xf numFmtId="0" fontId="17" fillId="8" borderId="25" xfId="0" applyFont="1" applyFill="1" applyBorder="1" applyAlignment="1">
      <alignment horizontal="left"/>
    </xf>
    <xf numFmtId="0" fontId="22" fillId="9" borderId="25" xfId="0" applyFont="1" applyFill="1" applyBorder="1" applyAlignment="1">
      <alignment horizontal="left"/>
    </xf>
    <xf numFmtId="0" fontId="22" fillId="10" borderId="25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1">
    <dxf>
      <font>
        <b/>
        <i/>
        <color rgb="FF00B050"/>
      </font>
      <fill>
        <patternFill patternType="solid">
          <fgColor rgb="FFCDFFE6"/>
          <bgColor rgb="FFCDFFE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1</xdr:rowOff>
    </xdr:from>
    <xdr:ext cx="3810000" cy="2809874"/>
    <xdr:sp macro="" textlink="">
      <xdr:nvSpPr>
        <xdr:cNvPr id="2" name="Shape 3"/>
        <xdr:cNvSpPr txBox="1"/>
      </xdr:nvSpPr>
      <xdr:spPr>
        <a:xfrm>
          <a:off x="9401175" y="1"/>
          <a:ext cx="3810000" cy="2809874"/>
        </a:xfrm>
        <a:prstGeom prst="rect">
          <a:avLst/>
        </a:prstGeom>
        <a:solidFill>
          <a:srgbClr val="DAE5F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1" u="sng">
              <a:solidFill>
                <a:schemeClr val="dk1"/>
              </a:solidFill>
              <a:latin typeface="Times New Roman" pitchFamily="18" charset="0"/>
              <a:ea typeface="Times New Roman"/>
              <a:cs typeface="Times New Roman" pitchFamily="18" charset="0"/>
              <a:sym typeface="Times New Roman"/>
            </a:rPr>
            <a:t>Instructions:</a:t>
          </a:r>
          <a:endParaRPr sz="900">
            <a:latin typeface="Times New Roman" pitchFamily="18" charset="0"/>
            <a:cs typeface="Times New Roman" pitchFamily="18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900" b="0" i="0" u="none" strike="noStrike">
            <a:solidFill>
              <a:schemeClr val="dk1"/>
            </a:solidFill>
            <a:latin typeface="Times New Roman" pitchFamily="18" charset="0"/>
            <a:ea typeface="Times New Roman"/>
            <a:cs typeface="Times New Roman" pitchFamily="18" charset="0"/>
            <a:sym typeface="Times New Roma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1" i="1" u="none" strike="noStrike">
              <a:latin typeface="Times New Roman" pitchFamily="18" charset="0"/>
              <a:ea typeface="+mn-ea"/>
              <a:cs typeface="Times New Roman" pitchFamily="18" charset="0"/>
            </a:rPr>
            <a:t>STEP 1</a:t>
          </a:r>
          <a:r>
            <a:rPr lang="en-US" sz="9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: 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Collect your data from cleaning profit &amp; loss. Calculate your recurring revenue cancellation rate. Hint: You will need at least 6 months of invoice history to get an accurate number. Until then, use 5%.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en-US" sz="900" b="0" i="0" u="none" strike="noStrike">
            <a:latin typeface="Times New Roman" pitchFamily="18" charset="0"/>
            <a:ea typeface="+mn-ea"/>
            <a:cs typeface="Times New Roman" pitchFamily="18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1" i="1" u="none" strike="noStrike">
              <a:latin typeface="Times New Roman" pitchFamily="18" charset="0"/>
              <a:ea typeface="+mn-ea"/>
              <a:cs typeface="Times New Roman" pitchFamily="18" charset="0"/>
            </a:rPr>
            <a:t>STEP 2</a:t>
          </a:r>
          <a:r>
            <a:rPr lang="en-US" sz="9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: 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Collect your data from cleaning profit &amp; loss. Calculate your profit margin, which equals your [(revenues - expenses) / revenues]. Input this number as a percentage. Until you calculate this value, use 60%.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en-US" sz="900" b="0" i="0" u="none" strike="noStrike">
            <a:latin typeface="Times New Roman" pitchFamily="18" charset="0"/>
            <a:ea typeface="+mn-ea"/>
            <a:cs typeface="Times New Roman" pitchFamily="18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1" i="1" u="none" strike="noStrike">
              <a:latin typeface="Times New Roman" pitchFamily="18" charset="0"/>
              <a:ea typeface="+mn-ea"/>
              <a:cs typeface="Times New Roman" pitchFamily="18" charset="0"/>
            </a:rPr>
            <a:t>STEP 3</a:t>
          </a:r>
          <a:r>
            <a:rPr lang="en-US" sz="9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: 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Complete your family budget and input the least that your family needs to live. This includes all recurring monthly bills as well as one-time bills throughout the year.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en-US" sz="900" b="0" i="0" u="none" strike="noStrike">
            <a:latin typeface="Times New Roman" pitchFamily="18" charset="0"/>
            <a:ea typeface="+mn-ea"/>
            <a:cs typeface="Times New Roman" pitchFamily="18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1" i="1" u="none" strike="noStrike">
              <a:latin typeface="Times New Roman" pitchFamily="18" charset="0"/>
              <a:ea typeface="+mn-ea"/>
              <a:cs typeface="Times New Roman" pitchFamily="18" charset="0"/>
            </a:rPr>
            <a:t>STEP 4</a:t>
          </a:r>
          <a:r>
            <a:rPr lang="en-US" sz="9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: 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INPUT THESE 3 VALUES WHERE YOU SEE THE GIANT DOWN ARROW. (↓)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en-US" sz="900" b="0" i="0" u="none" strike="noStrike">
            <a:latin typeface="Times New Roman" pitchFamily="18" charset="0"/>
            <a:ea typeface="+mn-ea"/>
            <a:cs typeface="Times New Roman" pitchFamily="18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1" i="1">
              <a:latin typeface="Times New Roman" pitchFamily="18" charset="0"/>
              <a:ea typeface="+mn-ea"/>
              <a:cs typeface="Times New Roman" pitchFamily="18" charset="0"/>
            </a:rPr>
            <a:t>STEP 5: </a:t>
          </a:r>
          <a:r>
            <a:rPr lang="en-US" sz="900" b="0" i="0">
              <a:latin typeface="Times New Roman" pitchFamily="18" charset="0"/>
              <a:ea typeface="+mn-ea"/>
              <a:cs typeface="Times New Roman" pitchFamily="18" charset="0"/>
            </a:rPr>
            <a:t>Collect all client</a:t>
          </a:r>
          <a:r>
            <a:rPr lang="en-US" sz="900" b="0" i="0" baseline="0">
              <a:latin typeface="Times New Roman" pitchFamily="18" charset="0"/>
              <a:ea typeface="+mn-ea"/>
              <a:cs typeface="Times New Roman" pitchFamily="18" charset="0"/>
            </a:rPr>
            <a:t> data requested in workshop information. Input in client area (lines 10+). If client longevity is under 3 months, this tool uses a neutral "8" score for Trust Factor Survey Score.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28575</xdr:colOff>
      <xdr:row>0</xdr:row>
      <xdr:rowOff>19050</xdr:rowOff>
    </xdr:from>
    <xdr:ext cx="3848100" cy="4048125"/>
    <xdr:sp macro="" textlink="">
      <xdr:nvSpPr>
        <xdr:cNvPr id="3" name="Shape 3"/>
        <xdr:cNvSpPr txBox="1"/>
      </xdr:nvSpPr>
      <xdr:spPr>
        <a:xfrm>
          <a:off x="3426713" y="1760700"/>
          <a:ext cx="3838575" cy="4038600"/>
        </a:xfrm>
        <a:prstGeom prst="rect">
          <a:avLst/>
        </a:prstGeom>
        <a:solidFill>
          <a:srgbClr val="DAE5F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1" u="sng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Instructions: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 b="0" i="0" u="none" strike="noStrike">
            <a:solidFill>
              <a:schemeClr val="dk1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1. Go to the Zip Code Map [</a:t>
          </a:r>
          <a:r>
            <a:rPr lang="en-US" sz="800" b="1" i="1" u="sng" strike="noStrike">
              <a:solidFill>
                <a:schemeClr val="accent1"/>
              </a:solidFill>
              <a:latin typeface="Times New Roman"/>
              <a:ea typeface="Times New Roman"/>
              <a:cs typeface="Times New Roman"/>
              <a:sym typeface="Times New Roman"/>
            </a:rPr>
            <a:t>http://maps.huge.info/zip.htm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] t</a:t>
          </a:r>
          <a:r>
            <a:rPr lang="en-US" sz="800" b="0" i="0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o select 30 zip codes near your own. Enter them in columns A &amp; B.</a:t>
          </a:r>
          <a:endParaRPr sz="800" b="0" i="0" u="none" strike="noStrike">
            <a:solidFill>
              <a:schemeClr val="dk1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2. Go to </a:t>
          </a:r>
          <a:r>
            <a:rPr lang="en-US" sz="800" b="1" i="1" u="sng">
              <a:solidFill>
                <a:schemeClr val="accent1"/>
              </a:solidFill>
              <a:latin typeface="Times New Roman"/>
              <a:ea typeface="Times New Roman"/>
              <a:cs typeface="Times New Roman"/>
              <a:sym typeface="Times New Roman"/>
            </a:rPr>
            <a:t>http://www.incomebyzipcode.com</a:t>
          </a:r>
          <a:r>
            <a:rPr lang="en-US" sz="800" b="1" i="0" u="sng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 </a:t>
          </a:r>
          <a:r>
            <a:rPr lang="en-US" sz="800" b="0" i="0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to fill out columns C &amp; D for all 30 zip codes.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3. Use the "</a:t>
          </a:r>
          <a:r>
            <a:rPr lang="en-US" sz="800" b="1" i="1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Sort By Zip Codes &amp; Clear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" to avoid duplicate zip codes &amp; to clear rankings.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4. Enter  a "</a:t>
          </a:r>
          <a:r>
            <a:rPr lang="en-US" sz="800" b="0" i="1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Biweekly Price Per Visit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" of $150 and "</a:t>
          </a:r>
          <a:r>
            <a:rPr lang="en-US" sz="800" b="0" i="1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% of Households in Zip that Can Afford You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" of 50% to start.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5. Use the "</a:t>
          </a:r>
          <a:r>
            <a:rPr lang="en-US" sz="800" b="1" i="1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Rank Zips for Target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" button to separate zips into Primary, Secondary &amp; Tertiary Lists.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6. Try new zip codes within driving distance (redo #1-5) UNTIL you're happy with your 30 selections. Do these 30 represent the best your area has to offer?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7.  Iterate on "</a:t>
          </a:r>
          <a:r>
            <a:rPr lang="en-US" sz="800" b="0" i="1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Biweekly Price Per Visit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" until you have 10 zips selected in "</a:t>
          </a:r>
          <a:r>
            <a:rPr lang="en-US" sz="800" b="0" i="1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# of Zip Codes that CAN Afford YOU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". You want the highest price that keeps 10 zips (your Primary List). This is the </a:t>
          </a:r>
          <a:r>
            <a:rPr lang="en-US" sz="800" b="1" i="0" u="none" strike="noStrike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Minimum Biweekly Price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 for the "</a:t>
          </a:r>
          <a:r>
            <a:rPr lang="en-US" sz="800" b="0" i="1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Primary Biweekly Range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". Enter into cell J2.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8. Update "</a:t>
          </a:r>
          <a:r>
            <a:rPr lang="en-US" sz="800" b="0" i="1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% of Households in Zip that Can Afford YOU"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 to 20%. Repeat Step #7, except iterate until you have 1 remaining zip code in "</a:t>
          </a:r>
          <a:r>
            <a:rPr lang="en-US" sz="800" b="0" i="1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# of Zip Codes that CAN Afford YOU"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. This is the </a:t>
          </a:r>
          <a:r>
            <a:rPr lang="en-US" sz="800" b="1" i="0" u="none" strike="noStrike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Maximum Biweekly Price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 for the "</a:t>
          </a:r>
          <a:r>
            <a:rPr lang="en-US" sz="800" b="0" i="1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Primary Biweeily Range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". Enter into cell K2.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9. Repeat Steps #7-8 to fill out your "</a:t>
          </a:r>
          <a:r>
            <a:rPr lang="en-US" sz="800" b="0" i="1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Secondary Biweekly Range" 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 and "</a:t>
          </a:r>
          <a:r>
            <a:rPr lang="en-US" sz="800" b="0" i="1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Teriary Biweekly Range</a:t>
          </a: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". For the Secondary, iterate the minimum to 20 "# of Zip Codes that Can Afford YOU" and your maximum to 11 zips. For Tertiary, iterate to 30 and 21. Enter these prices in cells J3-K4 to complete your  Full Biweekly Price List based on hand selected  zip code lists.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 b="0" i="0" u="none" strike="noStrike">
            <a:solidFill>
              <a:schemeClr val="dk1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1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Results: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 b="0" i="0" u="none" strike="noStrike">
            <a:solidFill>
              <a:schemeClr val="dk1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Congratulations! You have hand-selected 30 zip codes in your area that give you the best chance of finding great-paying clients. You have separated them into 3 levels and established price ranges you can quote when you "Use the Phone as a Filter". Start all marketing efforts with the Primary List. If you need the process to go faster, include the Secondary and Tertiary. But give the Primary a chance first.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79"/>
  <sheetViews>
    <sheetView tabSelected="1" workbookViewId="0">
      <pane xSplit="1" ySplit="9" topLeftCell="B17" activePane="bottomRight" state="frozen"/>
      <selection activeCell="E40" sqref="E40"/>
      <selection pane="topRight" activeCell="E40" sqref="E40"/>
      <selection pane="bottomLeft" activeCell="E40" sqref="E40"/>
      <selection pane="bottomRight"/>
    </sheetView>
  </sheetViews>
  <sheetFormatPr defaultColWidth="14.42578125" defaultRowHeight="15" customHeight="1"/>
  <cols>
    <col min="1" max="1" width="31.85546875" customWidth="1"/>
    <col min="2" max="2" width="8.7109375" customWidth="1"/>
    <col min="3" max="3" width="10.28515625" customWidth="1"/>
    <col min="4" max="5" width="8.7109375" customWidth="1"/>
    <col min="6" max="6" width="10.42578125" customWidth="1"/>
    <col min="7" max="8" width="9.7109375" customWidth="1"/>
    <col min="9" max="9" width="10.28515625" customWidth="1"/>
    <col min="10" max="10" width="10.140625" customWidth="1"/>
    <col min="11" max="11" width="8.7109375" customWidth="1"/>
    <col min="12" max="12" width="11.5703125" customWidth="1"/>
    <col min="13" max="26" width="8.7109375" customWidth="1"/>
  </cols>
  <sheetData>
    <row r="1" spans="1:40" ht="49.5" customHeight="1">
      <c r="A1" s="1" t="s">
        <v>0</v>
      </c>
      <c r="B1" s="3" t="s">
        <v>1</v>
      </c>
      <c r="C1" s="172" t="s">
        <v>2</v>
      </c>
      <c r="D1" s="173"/>
      <c r="E1" s="5" t="s">
        <v>4</v>
      </c>
      <c r="F1" s="5" t="s">
        <v>365</v>
      </c>
      <c r="G1" s="6" t="s">
        <v>5</v>
      </c>
      <c r="H1" s="178" t="s">
        <v>6</v>
      </c>
      <c r="I1" s="179"/>
      <c r="J1" s="7" t="s">
        <v>4</v>
      </c>
      <c r="K1" s="7" t="s">
        <v>365</v>
      </c>
      <c r="L1" s="8" t="s">
        <v>5</v>
      </c>
    </row>
    <row r="2" spans="1:40">
      <c r="A2" s="9" t="str">
        <f>C6</f>
        <v>ACTUAL Cancellation Rate</v>
      </c>
      <c r="B2" s="165">
        <v>0.04</v>
      </c>
      <c r="C2" s="174" t="s">
        <v>377</v>
      </c>
      <c r="D2" s="175"/>
      <c r="E2" s="11" t="s">
        <v>10</v>
      </c>
      <c r="F2" s="11" t="s">
        <v>373</v>
      </c>
      <c r="G2" s="12" t="s">
        <v>13</v>
      </c>
      <c r="H2" s="180" t="s">
        <v>8</v>
      </c>
      <c r="I2" s="181"/>
      <c r="J2" s="15" t="str">
        <f>IF($H$7&lt;20%, "HERE","")</f>
        <v>HERE</v>
      </c>
      <c r="K2" s="15" t="e">
        <f>IF($I$7&lt;50%, "HERE","")</f>
        <v>#DIV/0!</v>
      </c>
      <c r="L2" s="22" t="e">
        <f>IF($J$7&lt;30, "HERE","")</f>
        <v>#DIV/0!</v>
      </c>
    </row>
    <row r="3" spans="1:40">
      <c r="A3" s="9" t="str">
        <f>E6</f>
        <v>ACTUAL Profit Margin</v>
      </c>
      <c r="B3" s="10">
        <v>0.6</v>
      </c>
      <c r="C3" s="174" t="s">
        <v>378</v>
      </c>
      <c r="D3" s="175"/>
      <c r="E3" s="11" t="s">
        <v>21</v>
      </c>
      <c r="F3" s="11" t="s">
        <v>374</v>
      </c>
      <c r="G3" s="12" t="s">
        <v>22</v>
      </c>
      <c r="H3" s="180" t="s">
        <v>20</v>
      </c>
      <c r="I3" s="181"/>
      <c r="J3" s="15" t="str">
        <f>IF(AND($H$7&gt;=20%,$H$7&lt;120%), "HERE","")</f>
        <v/>
      </c>
      <c r="K3" s="15" t="e">
        <f>IF(AND($I$7&gt;=50%,$I$7&lt;70%), "HERE","")</f>
        <v>#DIV/0!</v>
      </c>
      <c r="L3" s="22" t="e">
        <f>IF(AND($J$7&gt;=30,$J$7&lt;40), "HERE","")</f>
        <v>#DIV/0!</v>
      </c>
    </row>
    <row r="4" spans="1:40" ht="15.75" thickBot="1">
      <c r="A4" s="25" t="s">
        <v>23</v>
      </c>
      <c r="B4" s="169">
        <v>4000</v>
      </c>
      <c r="C4" s="176" t="s">
        <v>379</v>
      </c>
      <c r="D4" s="177"/>
      <c r="E4" s="29" t="s">
        <v>26</v>
      </c>
      <c r="F4" s="29" t="s">
        <v>375</v>
      </c>
      <c r="G4" s="30" t="s">
        <v>27</v>
      </c>
      <c r="H4" s="182" t="s">
        <v>24</v>
      </c>
      <c r="I4" s="183"/>
      <c r="J4" s="31" t="str">
        <f>IF($H$7&gt;=120%, "HERE","")</f>
        <v/>
      </c>
      <c r="K4" s="31" t="e">
        <f>IF($I$7&gt;=70%, "HERE","")</f>
        <v>#DIV/0!</v>
      </c>
      <c r="L4" s="32" t="e">
        <f>IF($J$7&gt;=40, "HERE","")</f>
        <v>#DIV/0!</v>
      </c>
    </row>
    <row r="5" spans="1:40" ht="15" customHeight="1" thickBot="1"/>
    <row r="6" spans="1:40" ht="64.5" customHeight="1">
      <c r="A6" s="106" t="s">
        <v>28</v>
      </c>
      <c r="B6" s="107" t="s">
        <v>29</v>
      </c>
      <c r="C6" s="107" t="s">
        <v>30</v>
      </c>
      <c r="D6" s="107" t="s">
        <v>31</v>
      </c>
      <c r="E6" s="107" t="s">
        <v>32</v>
      </c>
      <c r="F6" s="107" t="s">
        <v>33</v>
      </c>
      <c r="G6" s="107" t="s">
        <v>34</v>
      </c>
      <c r="H6" s="108" t="s">
        <v>4</v>
      </c>
      <c r="I6" s="108" t="s">
        <v>365</v>
      </c>
      <c r="J6" s="131" t="s">
        <v>5</v>
      </c>
      <c r="K6" s="161" t="s">
        <v>366</v>
      </c>
      <c r="L6" s="163" t="s">
        <v>372</v>
      </c>
      <c r="M6" s="134"/>
    </row>
    <row r="7" spans="1:40" ht="15.75" thickBot="1">
      <c r="A7" s="109" t="s">
        <v>35</v>
      </c>
      <c r="B7" s="167">
        <f>SUM(F10:F309)/12</f>
        <v>0</v>
      </c>
      <c r="C7" s="110">
        <f>B2</f>
        <v>0.04</v>
      </c>
      <c r="D7" s="167">
        <f>B7*(1-C7)</f>
        <v>0</v>
      </c>
      <c r="E7" s="110">
        <f>B3</f>
        <v>0.6</v>
      </c>
      <c r="F7" s="167">
        <f>D7*(E7)</f>
        <v>0</v>
      </c>
      <c r="G7" s="167">
        <f>B4</f>
        <v>4000</v>
      </c>
      <c r="H7" s="111">
        <f>F7/G7</f>
        <v>0</v>
      </c>
      <c r="I7" s="111" t="e">
        <f>SUM(H10:H309)/COUNT(H10:H309)</f>
        <v>#DIV/0!</v>
      </c>
      <c r="J7" s="168" t="e">
        <f>SUM(D10:D309)/SUM(K10:K309)</f>
        <v>#DIV/0!</v>
      </c>
      <c r="K7" s="162" t="e">
        <f>100*(0.425*(H7/2)+0.425*(I7/1)+0.15*(J7/120))</f>
        <v>#DIV/0!</v>
      </c>
      <c r="L7" s="164" t="e">
        <f>IF(K7&gt;79,"L3 Optimizer",IF(K7&gt;69,"L2 Optimizer",IF(K7&gt;59,"L1 Optimizer",IF(J7&gt;29,"Stabilizer","Initializer"))))</f>
        <v>#DIV/0!</v>
      </c>
      <c r="M7" s="134"/>
      <c r="N7" s="37"/>
    </row>
    <row r="8" spans="1:40" ht="15" customHeight="1" thickBot="1">
      <c r="K8" s="134"/>
      <c r="L8" s="134"/>
    </row>
    <row r="9" spans="1:40" ht="51" customHeight="1" thickBot="1">
      <c r="A9" s="145" t="s">
        <v>363</v>
      </c>
      <c r="B9" s="146" t="s">
        <v>38</v>
      </c>
      <c r="C9" s="146" t="s">
        <v>40</v>
      </c>
      <c r="D9" s="147" t="s">
        <v>41</v>
      </c>
      <c r="E9" s="148" t="s">
        <v>42</v>
      </c>
      <c r="F9" s="148" t="s">
        <v>43</v>
      </c>
      <c r="G9" s="147" t="s">
        <v>367</v>
      </c>
      <c r="H9" s="147" t="s">
        <v>368</v>
      </c>
      <c r="I9" s="147" t="s">
        <v>376</v>
      </c>
      <c r="J9" s="149" t="s">
        <v>44</v>
      </c>
      <c r="K9" s="150" t="s">
        <v>45</v>
      </c>
      <c r="L9" s="151" t="s">
        <v>46</v>
      </c>
    </row>
    <row r="10" spans="1:40">
      <c r="A10" s="166" t="s">
        <v>393</v>
      </c>
      <c r="B10" s="170"/>
      <c r="C10" s="153">
        <v>0</v>
      </c>
      <c r="D10" s="152">
        <f>B10/(1+C10)</f>
        <v>0</v>
      </c>
      <c r="E10" s="115" t="s">
        <v>49</v>
      </c>
      <c r="F10" s="152">
        <f t="shared" ref="F10:F309" si="0">(IF(E10="W", D10*52, IF(E10="BW", D10*26, IF(E10="M", D10*13, IF(E10="BM", D10*6.5, D10*4)))))</f>
        <v>0</v>
      </c>
      <c r="G10" s="154">
        <v>-1</v>
      </c>
      <c r="H10" s="154" t="str">
        <f>IF(G10=-1,"NA",IF(I10&lt;3,0,IF(G10=10,1,IF(G10=9,1,IF(G10=8,0,IF(G10=7,0,IF(G10=-1,"NA",-1)))))))</f>
        <v>NA</v>
      </c>
      <c r="I10" s="154"/>
      <c r="J10" s="155" t="e">
        <f>(F10/12)/$B$7</f>
        <v>#DIV/0!</v>
      </c>
      <c r="K10" s="55"/>
      <c r="L10" s="156" t="e">
        <f t="shared" ref="L10:L73" si="1">D10/K10</f>
        <v>#DIV/0!</v>
      </c>
    </row>
    <row r="11" spans="1:40">
      <c r="A11" s="112" t="s">
        <v>380</v>
      </c>
      <c r="B11" s="170"/>
      <c r="C11" s="114">
        <v>0</v>
      </c>
      <c r="D11" s="113">
        <f t="shared" ref="D11:D309" si="2">B11/(1+C11)</f>
        <v>0</v>
      </c>
      <c r="E11" s="118" t="s">
        <v>49</v>
      </c>
      <c r="F11" s="113">
        <f t="shared" si="0"/>
        <v>0</v>
      </c>
      <c r="G11" s="116">
        <v>-1</v>
      </c>
      <c r="H11" s="116" t="str">
        <f t="shared" ref="H11:H74" si="3">IF(G11=-1,"NA",IF(I11&lt;3,0,IF(G11=10,1,IF(G11=9,1,IF(G11=8,0,IF(G11=7,0,IF(G11=-1,"NA",-1)))))))</f>
        <v>NA</v>
      </c>
      <c r="I11" s="116"/>
      <c r="J11" s="54" t="e">
        <f t="shared" ref="J11:J74" si="4">(F11/12)/$B$7</f>
        <v>#DIV/0!</v>
      </c>
      <c r="K11" s="55"/>
      <c r="L11" s="117" t="e">
        <f t="shared" si="1"/>
        <v>#DIV/0!</v>
      </c>
      <c r="O11" s="139"/>
    </row>
    <row r="12" spans="1:40" s="157" customFormat="1">
      <c r="A12" s="112" t="s">
        <v>381</v>
      </c>
      <c r="B12" s="170"/>
      <c r="C12" s="114">
        <v>0</v>
      </c>
      <c r="D12" s="113">
        <f t="shared" si="2"/>
        <v>0</v>
      </c>
      <c r="E12" s="118" t="s">
        <v>49</v>
      </c>
      <c r="F12" s="113">
        <f t="shared" si="0"/>
        <v>0</v>
      </c>
      <c r="G12" s="116">
        <v>-1</v>
      </c>
      <c r="H12" s="116" t="str">
        <f t="shared" si="3"/>
        <v>NA</v>
      </c>
      <c r="I12" s="116"/>
      <c r="J12" s="54" t="e">
        <f t="shared" si="4"/>
        <v>#DIV/0!</v>
      </c>
      <c r="K12" s="55"/>
      <c r="L12" s="117" t="e">
        <f t="shared" si="1"/>
        <v>#DIV/0!</v>
      </c>
      <c r="M12"/>
      <c r="N12" s="93"/>
      <c r="O12" s="139"/>
      <c r="P12" s="93"/>
      <c r="R12" s="159"/>
      <c r="V12" s="159"/>
      <c r="W12" s="159"/>
      <c r="X12" s="159"/>
      <c r="Y12" s="159"/>
      <c r="AF12" s="158"/>
    </row>
    <row r="13" spans="1:40" s="157" customFormat="1">
      <c r="A13" s="112" t="s">
        <v>382</v>
      </c>
      <c r="B13" s="170"/>
      <c r="C13" s="114">
        <v>0</v>
      </c>
      <c r="D13" s="113">
        <f t="shared" si="2"/>
        <v>0</v>
      </c>
      <c r="E13" s="118" t="s">
        <v>49</v>
      </c>
      <c r="F13" s="113">
        <f t="shared" si="0"/>
        <v>0</v>
      </c>
      <c r="G13" s="116">
        <v>-1</v>
      </c>
      <c r="H13" s="116" t="str">
        <f t="shared" si="3"/>
        <v>NA</v>
      </c>
      <c r="I13" s="116"/>
      <c r="J13" s="54" t="e">
        <f t="shared" si="4"/>
        <v>#DIV/0!</v>
      </c>
      <c r="K13" s="55"/>
      <c r="L13" s="117" t="e">
        <f t="shared" si="1"/>
        <v>#DIV/0!</v>
      </c>
      <c r="M13"/>
      <c r="N13" s="93"/>
      <c r="O13" s="139"/>
      <c r="P13" s="93"/>
      <c r="R13" s="159"/>
      <c r="S13" s="159"/>
      <c r="T13" s="159"/>
      <c r="U13" s="159"/>
      <c r="V13" s="159"/>
      <c r="W13" s="159"/>
      <c r="X13" s="159"/>
      <c r="Y13" s="159"/>
      <c r="AH13" s="158"/>
    </row>
    <row r="14" spans="1:40" s="157" customFormat="1">
      <c r="A14" s="112" t="s">
        <v>383</v>
      </c>
      <c r="B14" s="170"/>
      <c r="C14" s="114">
        <v>0</v>
      </c>
      <c r="D14" s="113">
        <f t="shared" si="2"/>
        <v>0</v>
      </c>
      <c r="E14" s="118" t="s">
        <v>49</v>
      </c>
      <c r="F14" s="113">
        <f t="shared" si="0"/>
        <v>0</v>
      </c>
      <c r="G14" s="116">
        <v>-1</v>
      </c>
      <c r="H14" s="116" t="str">
        <f t="shared" si="3"/>
        <v>NA</v>
      </c>
      <c r="I14" s="116"/>
      <c r="J14" s="54" t="e">
        <f t="shared" si="4"/>
        <v>#DIV/0!</v>
      </c>
      <c r="K14" s="55"/>
      <c r="L14" s="117" t="e">
        <f t="shared" si="1"/>
        <v>#DIV/0!</v>
      </c>
      <c r="M14"/>
      <c r="N14" s="139"/>
      <c r="R14" s="159"/>
      <c r="S14" s="159"/>
      <c r="T14" s="159"/>
      <c r="U14" s="159"/>
      <c r="V14" s="159"/>
      <c r="W14" s="159"/>
      <c r="X14" s="159"/>
      <c r="Y14" s="159"/>
      <c r="AA14" s="158"/>
    </row>
    <row r="15" spans="1:40">
      <c r="A15" s="112" t="s">
        <v>384</v>
      </c>
      <c r="B15" s="170"/>
      <c r="C15" s="114">
        <v>0</v>
      </c>
      <c r="D15" s="113">
        <f t="shared" si="2"/>
        <v>0</v>
      </c>
      <c r="E15" s="118" t="s">
        <v>49</v>
      </c>
      <c r="F15" s="113">
        <f t="shared" si="0"/>
        <v>0</v>
      </c>
      <c r="G15" s="116">
        <v>-1</v>
      </c>
      <c r="H15" s="116" t="str">
        <f t="shared" si="3"/>
        <v>NA</v>
      </c>
      <c r="I15" s="116"/>
      <c r="J15" s="54" t="e">
        <f t="shared" si="4"/>
        <v>#DIV/0!</v>
      </c>
      <c r="K15" s="55"/>
      <c r="L15" s="117" t="e">
        <f t="shared" si="1"/>
        <v>#DIV/0!</v>
      </c>
      <c r="N15" s="93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</row>
    <row r="16" spans="1:40">
      <c r="A16" s="112" t="s">
        <v>385</v>
      </c>
      <c r="B16" s="170"/>
      <c r="C16" s="114">
        <v>0</v>
      </c>
      <c r="D16" s="119">
        <f t="shared" si="2"/>
        <v>0</v>
      </c>
      <c r="E16" s="118" t="s">
        <v>49</v>
      </c>
      <c r="F16" s="113">
        <f t="shared" si="0"/>
        <v>0</v>
      </c>
      <c r="G16" s="116">
        <v>-1</v>
      </c>
      <c r="H16" s="116" t="str">
        <f t="shared" si="3"/>
        <v>NA</v>
      </c>
      <c r="I16" s="116"/>
      <c r="J16" s="54" t="e">
        <f t="shared" si="4"/>
        <v>#DIV/0!</v>
      </c>
      <c r="K16" s="55"/>
      <c r="L16" s="117" t="e">
        <f t="shared" si="1"/>
        <v>#DIV/0!</v>
      </c>
    </row>
    <row r="17" spans="1:15">
      <c r="A17" s="112" t="s">
        <v>386</v>
      </c>
      <c r="B17" s="170"/>
      <c r="C17" s="114">
        <v>0</v>
      </c>
      <c r="D17" s="119">
        <f t="shared" si="2"/>
        <v>0</v>
      </c>
      <c r="E17" s="118" t="s">
        <v>49</v>
      </c>
      <c r="F17" s="119">
        <f t="shared" si="0"/>
        <v>0</v>
      </c>
      <c r="G17" s="116">
        <v>-1</v>
      </c>
      <c r="H17" s="116" t="str">
        <f t="shared" si="3"/>
        <v>NA</v>
      </c>
      <c r="I17" s="116"/>
      <c r="J17" s="54" t="e">
        <f t="shared" si="4"/>
        <v>#DIV/0!</v>
      </c>
      <c r="K17" s="55"/>
      <c r="L17" s="117" t="e">
        <f t="shared" si="1"/>
        <v>#DIV/0!</v>
      </c>
    </row>
    <row r="18" spans="1:15">
      <c r="A18" s="112" t="s">
        <v>387</v>
      </c>
      <c r="B18" s="170"/>
      <c r="C18" s="114">
        <v>0</v>
      </c>
      <c r="D18" s="119">
        <f t="shared" si="2"/>
        <v>0</v>
      </c>
      <c r="E18" s="118" t="s">
        <v>49</v>
      </c>
      <c r="F18" s="119">
        <f t="shared" si="0"/>
        <v>0</v>
      </c>
      <c r="G18" s="116">
        <v>-1</v>
      </c>
      <c r="H18" s="116" t="str">
        <f t="shared" si="3"/>
        <v>NA</v>
      </c>
      <c r="I18" s="116"/>
      <c r="J18" s="54" t="e">
        <f t="shared" si="4"/>
        <v>#DIV/0!</v>
      </c>
      <c r="K18" s="55"/>
      <c r="L18" s="117" t="e">
        <f t="shared" si="1"/>
        <v>#DIV/0!</v>
      </c>
      <c r="N18" s="139"/>
      <c r="O18" s="160"/>
    </row>
    <row r="19" spans="1:15">
      <c r="A19" s="112" t="s">
        <v>388</v>
      </c>
      <c r="B19" s="170"/>
      <c r="C19" s="114">
        <v>0</v>
      </c>
      <c r="D19" s="119">
        <f t="shared" si="2"/>
        <v>0</v>
      </c>
      <c r="E19" s="118" t="s">
        <v>49</v>
      </c>
      <c r="F19" s="119">
        <f t="shared" si="0"/>
        <v>0</v>
      </c>
      <c r="G19" s="116">
        <v>-1</v>
      </c>
      <c r="H19" s="116" t="str">
        <f t="shared" si="3"/>
        <v>NA</v>
      </c>
      <c r="I19" s="116"/>
      <c r="J19" s="54" t="e">
        <f t="shared" si="4"/>
        <v>#DIV/0!</v>
      </c>
      <c r="K19" s="55"/>
      <c r="L19" s="117" t="e">
        <f t="shared" si="1"/>
        <v>#DIV/0!</v>
      </c>
      <c r="N19" s="139"/>
      <c r="O19" s="160"/>
    </row>
    <row r="20" spans="1:15">
      <c r="A20" s="112" t="s">
        <v>389</v>
      </c>
      <c r="B20" s="170"/>
      <c r="C20" s="114">
        <v>0</v>
      </c>
      <c r="D20" s="119">
        <f t="shared" si="2"/>
        <v>0</v>
      </c>
      <c r="E20" s="118" t="s">
        <v>49</v>
      </c>
      <c r="F20" s="113">
        <f t="shared" si="0"/>
        <v>0</v>
      </c>
      <c r="G20" s="116">
        <v>-1</v>
      </c>
      <c r="H20" s="116" t="str">
        <f t="shared" si="3"/>
        <v>NA</v>
      </c>
      <c r="I20" s="116"/>
      <c r="J20" s="54" t="e">
        <f t="shared" si="4"/>
        <v>#DIV/0!</v>
      </c>
      <c r="K20" s="55"/>
      <c r="L20" s="117" t="e">
        <f t="shared" si="1"/>
        <v>#DIV/0!</v>
      </c>
      <c r="N20" s="139"/>
      <c r="O20" s="160"/>
    </row>
    <row r="21" spans="1:15" ht="15.75" customHeight="1">
      <c r="A21" s="112" t="s">
        <v>390</v>
      </c>
      <c r="B21" s="170"/>
      <c r="C21" s="114">
        <v>0</v>
      </c>
      <c r="D21" s="113">
        <f t="shared" si="2"/>
        <v>0</v>
      </c>
      <c r="E21" s="118" t="s">
        <v>49</v>
      </c>
      <c r="F21" s="113">
        <f t="shared" si="0"/>
        <v>0</v>
      </c>
      <c r="G21" s="116">
        <v>-1</v>
      </c>
      <c r="H21" s="116" t="str">
        <f t="shared" si="3"/>
        <v>NA</v>
      </c>
      <c r="I21" s="116"/>
      <c r="J21" s="54" t="e">
        <f t="shared" si="4"/>
        <v>#DIV/0!</v>
      </c>
      <c r="K21" s="55"/>
      <c r="L21" s="117" t="e">
        <f t="shared" si="1"/>
        <v>#DIV/0!</v>
      </c>
      <c r="N21" s="139"/>
      <c r="O21" s="160"/>
    </row>
    <row r="22" spans="1:15" ht="15.75" customHeight="1">
      <c r="A22" s="112" t="s">
        <v>391</v>
      </c>
      <c r="B22" s="170"/>
      <c r="C22" s="114">
        <v>0</v>
      </c>
      <c r="D22" s="113">
        <f t="shared" si="2"/>
        <v>0</v>
      </c>
      <c r="E22" s="118" t="s">
        <v>49</v>
      </c>
      <c r="F22" s="113">
        <f t="shared" si="0"/>
        <v>0</v>
      </c>
      <c r="G22" s="116">
        <v>-1</v>
      </c>
      <c r="H22" s="116" t="str">
        <f t="shared" si="3"/>
        <v>NA</v>
      </c>
      <c r="I22" s="116"/>
      <c r="J22" s="54" t="e">
        <f t="shared" si="4"/>
        <v>#DIV/0!</v>
      </c>
      <c r="K22" s="55"/>
      <c r="L22" s="117" t="e">
        <f t="shared" si="1"/>
        <v>#DIV/0!</v>
      </c>
      <c r="N22" s="139"/>
      <c r="O22" s="160"/>
    </row>
    <row r="23" spans="1:15" ht="15.75" customHeight="1">
      <c r="A23" s="112" t="s">
        <v>392</v>
      </c>
      <c r="B23" s="170"/>
      <c r="C23" s="114">
        <v>0</v>
      </c>
      <c r="D23" s="119">
        <f t="shared" si="2"/>
        <v>0</v>
      </c>
      <c r="E23" s="118" t="s">
        <v>49</v>
      </c>
      <c r="F23" s="119">
        <f t="shared" si="0"/>
        <v>0</v>
      </c>
      <c r="G23" s="116">
        <v>-1</v>
      </c>
      <c r="H23" s="116" t="str">
        <f t="shared" si="3"/>
        <v>NA</v>
      </c>
      <c r="I23" s="116"/>
      <c r="J23" s="54" t="e">
        <f t="shared" si="4"/>
        <v>#DIV/0!</v>
      </c>
      <c r="K23" s="55"/>
      <c r="L23" s="117" t="e">
        <f t="shared" si="1"/>
        <v>#DIV/0!</v>
      </c>
      <c r="N23" s="139"/>
      <c r="O23" s="160"/>
    </row>
    <row r="24" spans="1:15" ht="15.75" customHeight="1">
      <c r="A24" s="112" t="s">
        <v>77</v>
      </c>
      <c r="B24" s="170"/>
      <c r="C24" s="114">
        <v>0</v>
      </c>
      <c r="D24" s="113">
        <f t="shared" si="2"/>
        <v>0</v>
      </c>
      <c r="E24" s="118" t="s">
        <v>49</v>
      </c>
      <c r="F24" s="113">
        <f t="shared" si="0"/>
        <v>0</v>
      </c>
      <c r="G24" s="116">
        <v>-1</v>
      </c>
      <c r="H24" s="116" t="str">
        <f t="shared" si="3"/>
        <v>NA</v>
      </c>
      <c r="I24" s="116"/>
      <c r="J24" s="54" t="e">
        <f t="shared" si="4"/>
        <v>#DIV/0!</v>
      </c>
      <c r="K24" s="55"/>
      <c r="L24" s="117" t="e">
        <f t="shared" si="1"/>
        <v>#DIV/0!</v>
      </c>
    </row>
    <row r="25" spans="1:15" ht="15.75" customHeight="1">
      <c r="A25" s="112" t="s">
        <v>78</v>
      </c>
      <c r="B25" s="170"/>
      <c r="C25" s="114">
        <v>0</v>
      </c>
      <c r="D25" s="113">
        <f t="shared" si="2"/>
        <v>0</v>
      </c>
      <c r="E25" s="118" t="s">
        <v>49</v>
      </c>
      <c r="F25" s="113">
        <f t="shared" si="0"/>
        <v>0</v>
      </c>
      <c r="G25" s="116">
        <v>-1</v>
      </c>
      <c r="H25" s="116" t="str">
        <f t="shared" si="3"/>
        <v>NA</v>
      </c>
      <c r="I25" s="116"/>
      <c r="J25" s="54" t="e">
        <f t="shared" si="4"/>
        <v>#DIV/0!</v>
      </c>
      <c r="K25" s="55"/>
      <c r="L25" s="117" t="e">
        <f t="shared" si="1"/>
        <v>#DIV/0!</v>
      </c>
    </row>
    <row r="26" spans="1:15" ht="15.75" customHeight="1">
      <c r="A26" s="112" t="s">
        <v>79</v>
      </c>
      <c r="B26" s="170"/>
      <c r="C26" s="114">
        <v>0</v>
      </c>
      <c r="D26" s="113">
        <f t="shared" si="2"/>
        <v>0</v>
      </c>
      <c r="E26" s="118" t="s">
        <v>49</v>
      </c>
      <c r="F26" s="113">
        <f t="shared" si="0"/>
        <v>0</v>
      </c>
      <c r="G26" s="116">
        <v>-1</v>
      </c>
      <c r="H26" s="116" t="str">
        <f t="shared" si="3"/>
        <v>NA</v>
      </c>
      <c r="I26" s="116"/>
      <c r="J26" s="54" t="e">
        <f t="shared" si="4"/>
        <v>#DIV/0!</v>
      </c>
      <c r="K26" s="55"/>
      <c r="L26" s="117" t="e">
        <f t="shared" si="1"/>
        <v>#DIV/0!</v>
      </c>
    </row>
    <row r="27" spans="1:15" ht="15.75" customHeight="1">
      <c r="A27" s="112" t="s">
        <v>80</v>
      </c>
      <c r="B27" s="170"/>
      <c r="C27" s="114">
        <v>0</v>
      </c>
      <c r="D27" s="113">
        <f t="shared" si="2"/>
        <v>0</v>
      </c>
      <c r="E27" s="118" t="s">
        <v>49</v>
      </c>
      <c r="F27" s="113">
        <f t="shared" si="0"/>
        <v>0</v>
      </c>
      <c r="G27" s="116">
        <v>-1</v>
      </c>
      <c r="H27" s="116" t="str">
        <f t="shared" si="3"/>
        <v>NA</v>
      </c>
      <c r="I27" s="116"/>
      <c r="J27" s="54" t="e">
        <f t="shared" si="4"/>
        <v>#DIV/0!</v>
      </c>
      <c r="K27" s="55"/>
      <c r="L27" s="117" t="e">
        <f t="shared" si="1"/>
        <v>#DIV/0!</v>
      </c>
    </row>
    <row r="28" spans="1:15" ht="15.75" customHeight="1">
      <c r="A28" s="112" t="s">
        <v>81</v>
      </c>
      <c r="B28" s="170"/>
      <c r="C28" s="114">
        <v>0</v>
      </c>
      <c r="D28" s="113">
        <f t="shared" si="2"/>
        <v>0</v>
      </c>
      <c r="E28" s="118" t="s">
        <v>49</v>
      </c>
      <c r="F28" s="113">
        <f t="shared" si="0"/>
        <v>0</v>
      </c>
      <c r="G28" s="116">
        <v>-1</v>
      </c>
      <c r="H28" s="116" t="str">
        <f t="shared" si="3"/>
        <v>NA</v>
      </c>
      <c r="I28" s="116"/>
      <c r="J28" s="54" t="e">
        <f t="shared" si="4"/>
        <v>#DIV/0!</v>
      </c>
      <c r="K28" s="55"/>
      <c r="L28" s="117" t="e">
        <f t="shared" si="1"/>
        <v>#DIV/0!</v>
      </c>
    </row>
    <row r="29" spans="1:15" ht="15.75" customHeight="1">
      <c r="A29" s="112" t="s">
        <v>82</v>
      </c>
      <c r="B29" s="170"/>
      <c r="C29" s="114">
        <v>0</v>
      </c>
      <c r="D29" s="113">
        <f t="shared" si="2"/>
        <v>0</v>
      </c>
      <c r="E29" s="118" t="s">
        <v>49</v>
      </c>
      <c r="F29" s="113">
        <f t="shared" si="0"/>
        <v>0</v>
      </c>
      <c r="G29" s="116">
        <v>-1</v>
      </c>
      <c r="H29" s="116" t="str">
        <f t="shared" si="3"/>
        <v>NA</v>
      </c>
      <c r="I29" s="116"/>
      <c r="J29" s="54" t="e">
        <f t="shared" si="4"/>
        <v>#DIV/0!</v>
      </c>
      <c r="K29" s="55"/>
      <c r="L29" s="117" t="e">
        <f t="shared" si="1"/>
        <v>#DIV/0!</v>
      </c>
    </row>
    <row r="30" spans="1:15" ht="15.75" customHeight="1">
      <c r="A30" s="112" t="s">
        <v>83</v>
      </c>
      <c r="B30" s="170"/>
      <c r="C30" s="114">
        <v>0</v>
      </c>
      <c r="D30" s="113">
        <f t="shared" ref="D30:D93" si="5">B30/(1+C30)</f>
        <v>0</v>
      </c>
      <c r="E30" s="118" t="s">
        <v>49</v>
      </c>
      <c r="F30" s="113">
        <f t="shared" ref="F30:F93" si="6">(IF(E30="W", D30*52, IF(E30="BW", D30*26, IF(E30="M", D30*13, IF(E30="BM", D30*6.5, D30*4)))))</f>
        <v>0</v>
      </c>
      <c r="G30" s="116">
        <v>-1</v>
      </c>
      <c r="H30" s="116" t="str">
        <f t="shared" si="3"/>
        <v>NA</v>
      </c>
      <c r="I30" s="116"/>
      <c r="J30" s="54" t="e">
        <f t="shared" si="4"/>
        <v>#DIV/0!</v>
      </c>
      <c r="K30" s="55"/>
      <c r="L30" s="117" t="e">
        <f t="shared" si="1"/>
        <v>#DIV/0!</v>
      </c>
    </row>
    <row r="31" spans="1:15" ht="15.75" customHeight="1">
      <c r="A31" s="112" t="s">
        <v>84</v>
      </c>
      <c r="B31" s="170"/>
      <c r="C31" s="114">
        <v>0</v>
      </c>
      <c r="D31" s="113">
        <f t="shared" si="5"/>
        <v>0</v>
      </c>
      <c r="E31" s="118" t="s">
        <v>49</v>
      </c>
      <c r="F31" s="113">
        <f t="shared" si="6"/>
        <v>0</v>
      </c>
      <c r="G31" s="116">
        <v>-1</v>
      </c>
      <c r="H31" s="116" t="str">
        <f t="shared" si="3"/>
        <v>NA</v>
      </c>
      <c r="I31" s="116"/>
      <c r="J31" s="54" t="e">
        <f t="shared" si="4"/>
        <v>#DIV/0!</v>
      </c>
      <c r="K31" s="55"/>
      <c r="L31" s="117" t="e">
        <f t="shared" si="1"/>
        <v>#DIV/0!</v>
      </c>
    </row>
    <row r="32" spans="1:15" ht="15.75" customHeight="1">
      <c r="A32" s="112" t="s">
        <v>85</v>
      </c>
      <c r="B32" s="170"/>
      <c r="C32" s="114">
        <v>0</v>
      </c>
      <c r="D32" s="113">
        <f t="shared" si="5"/>
        <v>0</v>
      </c>
      <c r="E32" s="118" t="s">
        <v>49</v>
      </c>
      <c r="F32" s="113">
        <f t="shared" si="6"/>
        <v>0</v>
      </c>
      <c r="G32" s="116">
        <v>-1</v>
      </c>
      <c r="H32" s="116" t="str">
        <f t="shared" si="3"/>
        <v>NA</v>
      </c>
      <c r="I32" s="116"/>
      <c r="J32" s="54" t="e">
        <f t="shared" si="4"/>
        <v>#DIV/0!</v>
      </c>
      <c r="K32" s="55"/>
      <c r="L32" s="117" t="e">
        <f t="shared" si="1"/>
        <v>#DIV/0!</v>
      </c>
    </row>
    <row r="33" spans="1:12" ht="15.75" customHeight="1">
      <c r="A33" s="112" t="s">
        <v>86</v>
      </c>
      <c r="B33" s="170"/>
      <c r="C33" s="114">
        <v>0</v>
      </c>
      <c r="D33" s="113">
        <f t="shared" si="5"/>
        <v>0</v>
      </c>
      <c r="E33" s="118" t="s">
        <v>49</v>
      </c>
      <c r="F33" s="113">
        <f t="shared" si="6"/>
        <v>0</v>
      </c>
      <c r="G33" s="116">
        <v>-1</v>
      </c>
      <c r="H33" s="116" t="str">
        <f t="shared" si="3"/>
        <v>NA</v>
      </c>
      <c r="I33" s="116"/>
      <c r="J33" s="54" t="e">
        <f t="shared" si="4"/>
        <v>#DIV/0!</v>
      </c>
      <c r="K33" s="55"/>
      <c r="L33" s="117" t="e">
        <f t="shared" si="1"/>
        <v>#DIV/0!</v>
      </c>
    </row>
    <row r="34" spans="1:12" ht="15.75" customHeight="1">
      <c r="A34" s="112" t="s">
        <v>87</v>
      </c>
      <c r="B34" s="170"/>
      <c r="C34" s="114">
        <v>0</v>
      </c>
      <c r="D34" s="113">
        <f t="shared" si="5"/>
        <v>0</v>
      </c>
      <c r="E34" s="118" t="s">
        <v>49</v>
      </c>
      <c r="F34" s="113">
        <f t="shared" si="6"/>
        <v>0</v>
      </c>
      <c r="G34" s="116">
        <v>-1</v>
      </c>
      <c r="H34" s="116" t="str">
        <f t="shared" si="3"/>
        <v>NA</v>
      </c>
      <c r="I34" s="116"/>
      <c r="J34" s="54" t="e">
        <f t="shared" si="4"/>
        <v>#DIV/0!</v>
      </c>
      <c r="K34" s="55"/>
      <c r="L34" s="117" t="e">
        <f t="shared" si="1"/>
        <v>#DIV/0!</v>
      </c>
    </row>
    <row r="35" spans="1:12" ht="15.75" customHeight="1">
      <c r="A35" s="112" t="s">
        <v>88</v>
      </c>
      <c r="B35" s="170"/>
      <c r="C35" s="114">
        <v>0</v>
      </c>
      <c r="D35" s="113">
        <f t="shared" si="5"/>
        <v>0</v>
      </c>
      <c r="E35" s="118" t="s">
        <v>49</v>
      </c>
      <c r="F35" s="113">
        <f t="shared" si="6"/>
        <v>0</v>
      </c>
      <c r="G35" s="116">
        <v>-1</v>
      </c>
      <c r="H35" s="116" t="str">
        <f t="shared" si="3"/>
        <v>NA</v>
      </c>
      <c r="I35" s="116"/>
      <c r="J35" s="54" t="e">
        <f t="shared" si="4"/>
        <v>#DIV/0!</v>
      </c>
      <c r="K35" s="55"/>
      <c r="L35" s="117" t="e">
        <f t="shared" si="1"/>
        <v>#DIV/0!</v>
      </c>
    </row>
    <row r="36" spans="1:12" ht="15.75" customHeight="1">
      <c r="A36" s="112" t="s">
        <v>89</v>
      </c>
      <c r="B36" s="170"/>
      <c r="C36" s="114">
        <v>0</v>
      </c>
      <c r="D36" s="113">
        <f t="shared" si="5"/>
        <v>0</v>
      </c>
      <c r="E36" s="118" t="s">
        <v>49</v>
      </c>
      <c r="F36" s="113">
        <f t="shared" si="6"/>
        <v>0</v>
      </c>
      <c r="G36" s="116">
        <v>-1</v>
      </c>
      <c r="H36" s="116" t="str">
        <f t="shared" si="3"/>
        <v>NA</v>
      </c>
      <c r="I36" s="116"/>
      <c r="J36" s="54" t="e">
        <f t="shared" si="4"/>
        <v>#DIV/0!</v>
      </c>
      <c r="K36" s="55"/>
      <c r="L36" s="117" t="e">
        <f t="shared" si="1"/>
        <v>#DIV/0!</v>
      </c>
    </row>
    <row r="37" spans="1:12" ht="15.75" customHeight="1">
      <c r="A37" s="112" t="s">
        <v>90</v>
      </c>
      <c r="B37" s="170"/>
      <c r="C37" s="114">
        <v>0</v>
      </c>
      <c r="D37" s="113">
        <f t="shared" si="5"/>
        <v>0</v>
      </c>
      <c r="E37" s="118" t="s">
        <v>49</v>
      </c>
      <c r="F37" s="113">
        <f t="shared" si="6"/>
        <v>0</v>
      </c>
      <c r="G37" s="116">
        <v>-1</v>
      </c>
      <c r="H37" s="116" t="str">
        <f t="shared" si="3"/>
        <v>NA</v>
      </c>
      <c r="I37" s="116"/>
      <c r="J37" s="54" t="e">
        <f t="shared" si="4"/>
        <v>#DIV/0!</v>
      </c>
      <c r="K37" s="55"/>
      <c r="L37" s="117" t="e">
        <f t="shared" si="1"/>
        <v>#DIV/0!</v>
      </c>
    </row>
    <row r="38" spans="1:12" ht="15.75" customHeight="1">
      <c r="A38" s="112" t="s">
        <v>91</v>
      </c>
      <c r="B38" s="170"/>
      <c r="C38" s="114">
        <v>0</v>
      </c>
      <c r="D38" s="113">
        <f t="shared" si="5"/>
        <v>0</v>
      </c>
      <c r="E38" s="118" t="s">
        <v>49</v>
      </c>
      <c r="F38" s="113">
        <f t="shared" si="6"/>
        <v>0</v>
      </c>
      <c r="G38" s="116">
        <v>-1</v>
      </c>
      <c r="H38" s="116" t="str">
        <f t="shared" si="3"/>
        <v>NA</v>
      </c>
      <c r="I38" s="116"/>
      <c r="J38" s="54" t="e">
        <f t="shared" si="4"/>
        <v>#DIV/0!</v>
      </c>
      <c r="K38" s="55"/>
      <c r="L38" s="117" t="e">
        <f t="shared" si="1"/>
        <v>#DIV/0!</v>
      </c>
    </row>
    <row r="39" spans="1:12" ht="15.75" customHeight="1">
      <c r="A39" s="112" t="s">
        <v>92</v>
      </c>
      <c r="B39" s="170"/>
      <c r="C39" s="114">
        <v>0</v>
      </c>
      <c r="D39" s="113">
        <f t="shared" si="5"/>
        <v>0</v>
      </c>
      <c r="E39" s="118" t="s">
        <v>49</v>
      </c>
      <c r="F39" s="113">
        <f t="shared" si="6"/>
        <v>0</v>
      </c>
      <c r="G39" s="116">
        <v>-1</v>
      </c>
      <c r="H39" s="116" t="str">
        <f t="shared" si="3"/>
        <v>NA</v>
      </c>
      <c r="I39" s="116"/>
      <c r="J39" s="54" t="e">
        <f t="shared" si="4"/>
        <v>#DIV/0!</v>
      </c>
      <c r="K39" s="55"/>
      <c r="L39" s="117" t="e">
        <f t="shared" si="1"/>
        <v>#DIV/0!</v>
      </c>
    </row>
    <row r="40" spans="1:12" ht="15.75" customHeight="1">
      <c r="A40" s="112" t="s">
        <v>93</v>
      </c>
      <c r="B40" s="170"/>
      <c r="C40" s="114">
        <v>0</v>
      </c>
      <c r="D40" s="113">
        <f t="shared" si="5"/>
        <v>0</v>
      </c>
      <c r="E40" s="118" t="s">
        <v>49</v>
      </c>
      <c r="F40" s="113">
        <f t="shared" si="6"/>
        <v>0</v>
      </c>
      <c r="G40" s="116">
        <v>-1</v>
      </c>
      <c r="H40" s="116" t="str">
        <f t="shared" si="3"/>
        <v>NA</v>
      </c>
      <c r="I40" s="116"/>
      <c r="J40" s="54" t="e">
        <f t="shared" si="4"/>
        <v>#DIV/0!</v>
      </c>
      <c r="K40" s="55"/>
      <c r="L40" s="117" t="e">
        <f t="shared" si="1"/>
        <v>#DIV/0!</v>
      </c>
    </row>
    <row r="41" spans="1:12" ht="15.75" customHeight="1">
      <c r="A41" s="112" t="s">
        <v>94</v>
      </c>
      <c r="B41" s="170"/>
      <c r="C41" s="114">
        <v>0</v>
      </c>
      <c r="D41" s="113">
        <f t="shared" si="5"/>
        <v>0</v>
      </c>
      <c r="E41" s="118" t="s">
        <v>49</v>
      </c>
      <c r="F41" s="113">
        <f t="shared" si="6"/>
        <v>0</v>
      </c>
      <c r="G41" s="116">
        <v>-1</v>
      </c>
      <c r="H41" s="116" t="str">
        <f t="shared" si="3"/>
        <v>NA</v>
      </c>
      <c r="I41" s="116"/>
      <c r="J41" s="54" t="e">
        <f t="shared" si="4"/>
        <v>#DIV/0!</v>
      </c>
      <c r="K41" s="55"/>
      <c r="L41" s="117" t="e">
        <f t="shared" si="1"/>
        <v>#DIV/0!</v>
      </c>
    </row>
    <row r="42" spans="1:12" ht="15.75" customHeight="1">
      <c r="A42" s="112" t="s">
        <v>95</v>
      </c>
      <c r="B42" s="170"/>
      <c r="C42" s="114">
        <v>0</v>
      </c>
      <c r="D42" s="113">
        <f t="shared" si="5"/>
        <v>0</v>
      </c>
      <c r="E42" s="118" t="s">
        <v>49</v>
      </c>
      <c r="F42" s="113">
        <f t="shared" si="6"/>
        <v>0</v>
      </c>
      <c r="G42" s="116">
        <v>-1</v>
      </c>
      <c r="H42" s="116" t="str">
        <f t="shared" si="3"/>
        <v>NA</v>
      </c>
      <c r="I42" s="116"/>
      <c r="J42" s="54" t="e">
        <f t="shared" si="4"/>
        <v>#DIV/0!</v>
      </c>
      <c r="K42" s="55"/>
      <c r="L42" s="117" t="e">
        <f t="shared" si="1"/>
        <v>#DIV/0!</v>
      </c>
    </row>
    <row r="43" spans="1:12" ht="15.75" customHeight="1">
      <c r="A43" s="112" t="s">
        <v>96</v>
      </c>
      <c r="B43" s="170"/>
      <c r="C43" s="114">
        <v>0</v>
      </c>
      <c r="D43" s="113">
        <f t="shared" si="5"/>
        <v>0</v>
      </c>
      <c r="E43" s="118" t="s">
        <v>49</v>
      </c>
      <c r="F43" s="113">
        <f t="shared" si="6"/>
        <v>0</v>
      </c>
      <c r="G43" s="116">
        <v>-1</v>
      </c>
      <c r="H43" s="116" t="str">
        <f t="shared" si="3"/>
        <v>NA</v>
      </c>
      <c r="I43" s="116"/>
      <c r="J43" s="54" t="e">
        <f t="shared" si="4"/>
        <v>#DIV/0!</v>
      </c>
      <c r="K43" s="55"/>
      <c r="L43" s="117" t="e">
        <f t="shared" si="1"/>
        <v>#DIV/0!</v>
      </c>
    </row>
    <row r="44" spans="1:12" ht="15.75" customHeight="1">
      <c r="A44" s="112" t="s">
        <v>97</v>
      </c>
      <c r="B44" s="170"/>
      <c r="C44" s="114">
        <v>0</v>
      </c>
      <c r="D44" s="113">
        <f t="shared" si="5"/>
        <v>0</v>
      </c>
      <c r="E44" s="118" t="s">
        <v>49</v>
      </c>
      <c r="F44" s="113">
        <f t="shared" si="6"/>
        <v>0</v>
      </c>
      <c r="G44" s="116">
        <v>-1</v>
      </c>
      <c r="H44" s="116" t="str">
        <f t="shared" si="3"/>
        <v>NA</v>
      </c>
      <c r="I44" s="116"/>
      <c r="J44" s="54" t="e">
        <f t="shared" si="4"/>
        <v>#DIV/0!</v>
      </c>
      <c r="K44" s="55"/>
      <c r="L44" s="117" t="e">
        <f t="shared" si="1"/>
        <v>#DIV/0!</v>
      </c>
    </row>
    <row r="45" spans="1:12" ht="15.75" customHeight="1">
      <c r="A45" s="112" t="s">
        <v>98</v>
      </c>
      <c r="B45" s="170"/>
      <c r="C45" s="114">
        <v>0</v>
      </c>
      <c r="D45" s="113">
        <f t="shared" si="5"/>
        <v>0</v>
      </c>
      <c r="E45" s="118" t="s">
        <v>49</v>
      </c>
      <c r="F45" s="113">
        <f t="shared" si="6"/>
        <v>0</v>
      </c>
      <c r="G45" s="116">
        <v>-1</v>
      </c>
      <c r="H45" s="116" t="str">
        <f t="shared" si="3"/>
        <v>NA</v>
      </c>
      <c r="I45" s="116"/>
      <c r="J45" s="54" t="e">
        <f t="shared" si="4"/>
        <v>#DIV/0!</v>
      </c>
      <c r="K45" s="55"/>
      <c r="L45" s="117" t="e">
        <f t="shared" si="1"/>
        <v>#DIV/0!</v>
      </c>
    </row>
    <row r="46" spans="1:12" ht="15.75" customHeight="1">
      <c r="A46" s="112" t="s">
        <v>99</v>
      </c>
      <c r="B46" s="170"/>
      <c r="C46" s="114">
        <v>0</v>
      </c>
      <c r="D46" s="113">
        <f t="shared" si="5"/>
        <v>0</v>
      </c>
      <c r="E46" s="118" t="s">
        <v>49</v>
      </c>
      <c r="F46" s="113">
        <f t="shared" si="6"/>
        <v>0</v>
      </c>
      <c r="G46" s="116">
        <v>-1</v>
      </c>
      <c r="H46" s="116" t="str">
        <f t="shared" si="3"/>
        <v>NA</v>
      </c>
      <c r="I46" s="116"/>
      <c r="J46" s="54" t="e">
        <f t="shared" si="4"/>
        <v>#DIV/0!</v>
      </c>
      <c r="K46" s="55"/>
      <c r="L46" s="117" t="e">
        <f t="shared" si="1"/>
        <v>#DIV/0!</v>
      </c>
    </row>
    <row r="47" spans="1:12" ht="15.75" customHeight="1">
      <c r="A47" s="112" t="s">
        <v>100</v>
      </c>
      <c r="B47" s="170"/>
      <c r="C47" s="114">
        <v>0</v>
      </c>
      <c r="D47" s="113">
        <f t="shared" si="5"/>
        <v>0</v>
      </c>
      <c r="E47" s="118" t="s">
        <v>49</v>
      </c>
      <c r="F47" s="113">
        <f t="shared" si="6"/>
        <v>0</v>
      </c>
      <c r="G47" s="116">
        <v>-1</v>
      </c>
      <c r="H47" s="116" t="str">
        <f t="shared" si="3"/>
        <v>NA</v>
      </c>
      <c r="I47" s="116"/>
      <c r="J47" s="54" t="e">
        <f t="shared" si="4"/>
        <v>#DIV/0!</v>
      </c>
      <c r="K47" s="55"/>
      <c r="L47" s="117" t="e">
        <f t="shared" si="1"/>
        <v>#DIV/0!</v>
      </c>
    </row>
    <row r="48" spans="1:12" ht="15.75" customHeight="1">
      <c r="A48" s="112" t="s">
        <v>101</v>
      </c>
      <c r="B48" s="170"/>
      <c r="C48" s="114">
        <v>0</v>
      </c>
      <c r="D48" s="113">
        <f t="shared" si="5"/>
        <v>0</v>
      </c>
      <c r="E48" s="118" t="s">
        <v>49</v>
      </c>
      <c r="F48" s="113">
        <f t="shared" si="6"/>
        <v>0</v>
      </c>
      <c r="G48" s="116">
        <v>-1</v>
      </c>
      <c r="H48" s="116" t="str">
        <f t="shared" si="3"/>
        <v>NA</v>
      </c>
      <c r="I48" s="116"/>
      <c r="J48" s="54" t="e">
        <f t="shared" si="4"/>
        <v>#DIV/0!</v>
      </c>
      <c r="K48" s="55"/>
      <c r="L48" s="117" t="e">
        <f t="shared" si="1"/>
        <v>#DIV/0!</v>
      </c>
    </row>
    <row r="49" spans="1:12" ht="15.75" customHeight="1">
      <c r="A49" s="112" t="s">
        <v>102</v>
      </c>
      <c r="B49" s="170"/>
      <c r="C49" s="114">
        <v>0</v>
      </c>
      <c r="D49" s="113">
        <f t="shared" si="5"/>
        <v>0</v>
      </c>
      <c r="E49" s="118" t="s">
        <v>49</v>
      </c>
      <c r="F49" s="113">
        <f t="shared" si="6"/>
        <v>0</v>
      </c>
      <c r="G49" s="116">
        <v>-1</v>
      </c>
      <c r="H49" s="116" t="str">
        <f t="shared" si="3"/>
        <v>NA</v>
      </c>
      <c r="I49" s="116"/>
      <c r="J49" s="54" t="e">
        <f t="shared" si="4"/>
        <v>#DIV/0!</v>
      </c>
      <c r="K49" s="55"/>
      <c r="L49" s="117" t="e">
        <f t="shared" si="1"/>
        <v>#DIV/0!</v>
      </c>
    </row>
    <row r="50" spans="1:12" ht="15.75" customHeight="1">
      <c r="A50" s="112" t="s">
        <v>103</v>
      </c>
      <c r="B50" s="170"/>
      <c r="C50" s="114">
        <v>0</v>
      </c>
      <c r="D50" s="113">
        <f t="shared" si="5"/>
        <v>0</v>
      </c>
      <c r="E50" s="118" t="s">
        <v>49</v>
      </c>
      <c r="F50" s="113">
        <f t="shared" si="6"/>
        <v>0</v>
      </c>
      <c r="G50" s="116">
        <v>-1</v>
      </c>
      <c r="H50" s="116" t="str">
        <f t="shared" si="3"/>
        <v>NA</v>
      </c>
      <c r="I50" s="116"/>
      <c r="J50" s="54" t="e">
        <f t="shared" si="4"/>
        <v>#DIV/0!</v>
      </c>
      <c r="K50" s="55"/>
      <c r="L50" s="117" t="e">
        <f t="shared" si="1"/>
        <v>#DIV/0!</v>
      </c>
    </row>
    <row r="51" spans="1:12" ht="15.75" customHeight="1">
      <c r="A51" s="112" t="s">
        <v>104</v>
      </c>
      <c r="B51" s="170"/>
      <c r="C51" s="114">
        <v>0</v>
      </c>
      <c r="D51" s="113">
        <f t="shared" si="5"/>
        <v>0</v>
      </c>
      <c r="E51" s="118" t="s">
        <v>49</v>
      </c>
      <c r="F51" s="113">
        <f t="shared" si="6"/>
        <v>0</v>
      </c>
      <c r="G51" s="116">
        <v>-1</v>
      </c>
      <c r="H51" s="116" t="str">
        <f t="shared" si="3"/>
        <v>NA</v>
      </c>
      <c r="I51" s="116"/>
      <c r="J51" s="54" t="e">
        <f t="shared" si="4"/>
        <v>#DIV/0!</v>
      </c>
      <c r="K51" s="55"/>
      <c r="L51" s="117" t="e">
        <f t="shared" si="1"/>
        <v>#DIV/0!</v>
      </c>
    </row>
    <row r="52" spans="1:12" ht="15.75" customHeight="1">
      <c r="A52" s="112" t="s">
        <v>105</v>
      </c>
      <c r="B52" s="170"/>
      <c r="C52" s="114">
        <v>0</v>
      </c>
      <c r="D52" s="113">
        <f t="shared" si="5"/>
        <v>0</v>
      </c>
      <c r="E52" s="118" t="s">
        <v>49</v>
      </c>
      <c r="F52" s="113">
        <f t="shared" si="6"/>
        <v>0</v>
      </c>
      <c r="G52" s="116">
        <v>-1</v>
      </c>
      <c r="H52" s="116" t="str">
        <f t="shared" si="3"/>
        <v>NA</v>
      </c>
      <c r="I52" s="116"/>
      <c r="J52" s="54" t="e">
        <f t="shared" si="4"/>
        <v>#DIV/0!</v>
      </c>
      <c r="K52" s="55"/>
      <c r="L52" s="117" t="e">
        <f t="shared" si="1"/>
        <v>#DIV/0!</v>
      </c>
    </row>
    <row r="53" spans="1:12" ht="15.75" customHeight="1">
      <c r="A53" s="112" t="s">
        <v>106</v>
      </c>
      <c r="B53" s="170"/>
      <c r="C53" s="114">
        <v>0</v>
      </c>
      <c r="D53" s="113">
        <f t="shared" si="5"/>
        <v>0</v>
      </c>
      <c r="E53" s="118" t="s">
        <v>49</v>
      </c>
      <c r="F53" s="113">
        <f t="shared" si="6"/>
        <v>0</v>
      </c>
      <c r="G53" s="116">
        <v>-1</v>
      </c>
      <c r="H53" s="116" t="str">
        <f t="shared" si="3"/>
        <v>NA</v>
      </c>
      <c r="I53" s="116"/>
      <c r="J53" s="54" t="e">
        <f t="shared" si="4"/>
        <v>#DIV/0!</v>
      </c>
      <c r="K53" s="55"/>
      <c r="L53" s="117" t="e">
        <f t="shared" si="1"/>
        <v>#DIV/0!</v>
      </c>
    </row>
    <row r="54" spans="1:12" ht="15.75" customHeight="1">
      <c r="A54" s="112" t="s">
        <v>107</v>
      </c>
      <c r="B54" s="170"/>
      <c r="C54" s="114">
        <v>0</v>
      </c>
      <c r="D54" s="113">
        <f t="shared" si="5"/>
        <v>0</v>
      </c>
      <c r="E54" s="118" t="s">
        <v>49</v>
      </c>
      <c r="F54" s="113">
        <f t="shared" si="6"/>
        <v>0</v>
      </c>
      <c r="G54" s="116">
        <v>-1</v>
      </c>
      <c r="H54" s="116" t="str">
        <f t="shared" si="3"/>
        <v>NA</v>
      </c>
      <c r="I54" s="116"/>
      <c r="J54" s="54" t="e">
        <f t="shared" si="4"/>
        <v>#DIV/0!</v>
      </c>
      <c r="K54" s="55"/>
      <c r="L54" s="117" t="e">
        <f t="shared" si="1"/>
        <v>#DIV/0!</v>
      </c>
    </row>
    <row r="55" spans="1:12" ht="15.75" customHeight="1">
      <c r="A55" s="112" t="s">
        <v>108</v>
      </c>
      <c r="B55" s="170"/>
      <c r="C55" s="114">
        <v>0</v>
      </c>
      <c r="D55" s="113">
        <f t="shared" si="5"/>
        <v>0</v>
      </c>
      <c r="E55" s="118" t="s">
        <v>49</v>
      </c>
      <c r="F55" s="113">
        <f t="shared" si="6"/>
        <v>0</v>
      </c>
      <c r="G55" s="116">
        <v>-1</v>
      </c>
      <c r="H55" s="116" t="str">
        <f t="shared" si="3"/>
        <v>NA</v>
      </c>
      <c r="I55" s="116"/>
      <c r="J55" s="54" t="e">
        <f t="shared" si="4"/>
        <v>#DIV/0!</v>
      </c>
      <c r="K55" s="55"/>
      <c r="L55" s="117" t="e">
        <f t="shared" si="1"/>
        <v>#DIV/0!</v>
      </c>
    </row>
    <row r="56" spans="1:12" ht="15.75" customHeight="1">
      <c r="A56" s="112" t="s">
        <v>109</v>
      </c>
      <c r="B56" s="170"/>
      <c r="C56" s="114">
        <v>0</v>
      </c>
      <c r="D56" s="113">
        <f t="shared" si="5"/>
        <v>0</v>
      </c>
      <c r="E56" s="118" t="s">
        <v>49</v>
      </c>
      <c r="F56" s="113">
        <f t="shared" si="6"/>
        <v>0</v>
      </c>
      <c r="G56" s="116">
        <v>-1</v>
      </c>
      <c r="H56" s="116" t="str">
        <f t="shared" si="3"/>
        <v>NA</v>
      </c>
      <c r="I56" s="116"/>
      <c r="J56" s="54" t="e">
        <f t="shared" si="4"/>
        <v>#DIV/0!</v>
      </c>
      <c r="K56" s="55"/>
      <c r="L56" s="117" t="e">
        <f t="shared" si="1"/>
        <v>#DIV/0!</v>
      </c>
    </row>
    <row r="57" spans="1:12" ht="15.75" customHeight="1">
      <c r="A57" s="112" t="s">
        <v>110</v>
      </c>
      <c r="B57" s="170"/>
      <c r="C57" s="114">
        <v>0</v>
      </c>
      <c r="D57" s="113">
        <f t="shared" si="5"/>
        <v>0</v>
      </c>
      <c r="E57" s="118" t="s">
        <v>49</v>
      </c>
      <c r="F57" s="113">
        <f t="shared" si="6"/>
        <v>0</v>
      </c>
      <c r="G57" s="116">
        <v>-1</v>
      </c>
      <c r="H57" s="116" t="str">
        <f t="shared" si="3"/>
        <v>NA</v>
      </c>
      <c r="I57" s="116"/>
      <c r="J57" s="54" t="e">
        <f t="shared" si="4"/>
        <v>#DIV/0!</v>
      </c>
      <c r="K57" s="55"/>
      <c r="L57" s="117" t="e">
        <f t="shared" si="1"/>
        <v>#DIV/0!</v>
      </c>
    </row>
    <row r="58" spans="1:12" ht="15.75" customHeight="1">
      <c r="A58" s="112" t="s">
        <v>111</v>
      </c>
      <c r="B58" s="170"/>
      <c r="C58" s="114">
        <v>0</v>
      </c>
      <c r="D58" s="113">
        <f t="shared" si="5"/>
        <v>0</v>
      </c>
      <c r="E58" s="118" t="s">
        <v>49</v>
      </c>
      <c r="F58" s="113">
        <f t="shared" si="6"/>
        <v>0</v>
      </c>
      <c r="G58" s="116">
        <v>-1</v>
      </c>
      <c r="H58" s="116" t="str">
        <f t="shared" si="3"/>
        <v>NA</v>
      </c>
      <c r="I58" s="116"/>
      <c r="J58" s="54" t="e">
        <f t="shared" si="4"/>
        <v>#DIV/0!</v>
      </c>
      <c r="K58" s="55"/>
      <c r="L58" s="117" t="e">
        <f t="shared" si="1"/>
        <v>#DIV/0!</v>
      </c>
    </row>
    <row r="59" spans="1:12" ht="15.75" customHeight="1">
      <c r="A59" s="112" t="s">
        <v>112</v>
      </c>
      <c r="B59" s="170"/>
      <c r="C59" s="114">
        <v>0</v>
      </c>
      <c r="D59" s="113">
        <f t="shared" si="5"/>
        <v>0</v>
      </c>
      <c r="E59" s="118" t="s">
        <v>49</v>
      </c>
      <c r="F59" s="113">
        <f t="shared" si="6"/>
        <v>0</v>
      </c>
      <c r="G59" s="116">
        <v>-1</v>
      </c>
      <c r="H59" s="116" t="str">
        <f t="shared" si="3"/>
        <v>NA</v>
      </c>
      <c r="I59" s="116"/>
      <c r="J59" s="54" t="e">
        <f t="shared" si="4"/>
        <v>#DIV/0!</v>
      </c>
      <c r="K59" s="55"/>
      <c r="L59" s="117" t="e">
        <f t="shared" si="1"/>
        <v>#DIV/0!</v>
      </c>
    </row>
    <row r="60" spans="1:12" ht="15.75" customHeight="1">
      <c r="A60" s="112" t="s">
        <v>113</v>
      </c>
      <c r="B60" s="170"/>
      <c r="C60" s="114">
        <v>0</v>
      </c>
      <c r="D60" s="113">
        <f t="shared" si="5"/>
        <v>0</v>
      </c>
      <c r="E60" s="118" t="s">
        <v>49</v>
      </c>
      <c r="F60" s="113">
        <f t="shared" si="6"/>
        <v>0</v>
      </c>
      <c r="G60" s="116">
        <v>-1</v>
      </c>
      <c r="H60" s="116" t="str">
        <f t="shared" si="3"/>
        <v>NA</v>
      </c>
      <c r="I60" s="116"/>
      <c r="J60" s="54" t="e">
        <f t="shared" si="4"/>
        <v>#DIV/0!</v>
      </c>
      <c r="K60" s="55"/>
      <c r="L60" s="117" t="e">
        <f t="shared" si="1"/>
        <v>#DIV/0!</v>
      </c>
    </row>
    <row r="61" spans="1:12" ht="15.75" customHeight="1">
      <c r="A61" s="112" t="s">
        <v>114</v>
      </c>
      <c r="B61" s="170"/>
      <c r="C61" s="114">
        <v>0</v>
      </c>
      <c r="D61" s="113">
        <f t="shared" si="5"/>
        <v>0</v>
      </c>
      <c r="E61" s="118" t="s">
        <v>49</v>
      </c>
      <c r="F61" s="113">
        <f t="shared" si="6"/>
        <v>0</v>
      </c>
      <c r="G61" s="116">
        <v>-1</v>
      </c>
      <c r="H61" s="116" t="str">
        <f t="shared" si="3"/>
        <v>NA</v>
      </c>
      <c r="I61" s="116"/>
      <c r="J61" s="54" t="e">
        <f t="shared" si="4"/>
        <v>#DIV/0!</v>
      </c>
      <c r="K61" s="55"/>
      <c r="L61" s="117" t="e">
        <f t="shared" si="1"/>
        <v>#DIV/0!</v>
      </c>
    </row>
    <row r="62" spans="1:12" ht="15.75" customHeight="1">
      <c r="A62" s="112" t="s">
        <v>115</v>
      </c>
      <c r="B62" s="170"/>
      <c r="C62" s="114">
        <v>0</v>
      </c>
      <c r="D62" s="113">
        <f t="shared" si="5"/>
        <v>0</v>
      </c>
      <c r="E62" s="118" t="s">
        <v>49</v>
      </c>
      <c r="F62" s="113">
        <f t="shared" si="6"/>
        <v>0</v>
      </c>
      <c r="G62" s="116">
        <v>-1</v>
      </c>
      <c r="H62" s="116" t="str">
        <f t="shared" si="3"/>
        <v>NA</v>
      </c>
      <c r="I62" s="116"/>
      <c r="J62" s="54" t="e">
        <f t="shared" si="4"/>
        <v>#DIV/0!</v>
      </c>
      <c r="K62" s="55"/>
      <c r="L62" s="117" t="e">
        <f t="shared" si="1"/>
        <v>#DIV/0!</v>
      </c>
    </row>
    <row r="63" spans="1:12" ht="15.75" customHeight="1">
      <c r="A63" s="112" t="s">
        <v>116</v>
      </c>
      <c r="B63" s="170"/>
      <c r="C63" s="114">
        <v>0</v>
      </c>
      <c r="D63" s="113">
        <f t="shared" si="5"/>
        <v>0</v>
      </c>
      <c r="E63" s="118" t="s">
        <v>49</v>
      </c>
      <c r="F63" s="113">
        <f t="shared" si="6"/>
        <v>0</v>
      </c>
      <c r="G63" s="116">
        <v>-1</v>
      </c>
      <c r="H63" s="116" t="str">
        <f t="shared" si="3"/>
        <v>NA</v>
      </c>
      <c r="I63" s="116"/>
      <c r="J63" s="54" t="e">
        <f t="shared" si="4"/>
        <v>#DIV/0!</v>
      </c>
      <c r="K63" s="55"/>
      <c r="L63" s="117" t="e">
        <f t="shared" si="1"/>
        <v>#DIV/0!</v>
      </c>
    </row>
    <row r="64" spans="1:12" ht="15.75" customHeight="1">
      <c r="A64" s="112" t="s">
        <v>117</v>
      </c>
      <c r="B64" s="170"/>
      <c r="C64" s="114">
        <v>0</v>
      </c>
      <c r="D64" s="113">
        <f t="shared" si="5"/>
        <v>0</v>
      </c>
      <c r="E64" s="118" t="s">
        <v>49</v>
      </c>
      <c r="F64" s="113">
        <f t="shared" si="6"/>
        <v>0</v>
      </c>
      <c r="G64" s="116">
        <v>-1</v>
      </c>
      <c r="H64" s="116" t="str">
        <f t="shared" si="3"/>
        <v>NA</v>
      </c>
      <c r="I64" s="116"/>
      <c r="J64" s="54" t="e">
        <f t="shared" si="4"/>
        <v>#DIV/0!</v>
      </c>
      <c r="K64" s="55"/>
      <c r="L64" s="117" t="e">
        <f t="shared" si="1"/>
        <v>#DIV/0!</v>
      </c>
    </row>
    <row r="65" spans="1:12" ht="15.75" customHeight="1">
      <c r="A65" s="112" t="s">
        <v>118</v>
      </c>
      <c r="B65" s="170"/>
      <c r="C65" s="114">
        <v>0</v>
      </c>
      <c r="D65" s="113">
        <f t="shared" si="5"/>
        <v>0</v>
      </c>
      <c r="E65" s="118" t="s">
        <v>49</v>
      </c>
      <c r="F65" s="113">
        <f t="shared" si="6"/>
        <v>0</v>
      </c>
      <c r="G65" s="116">
        <v>-1</v>
      </c>
      <c r="H65" s="116" t="str">
        <f t="shared" si="3"/>
        <v>NA</v>
      </c>
      <c r="I65" s="116"/>
      <c r="J65" s="54" t="e">
        <f t="shared" si="4"/>
        <v>#DIV/0!</v>
      </c>
      <c r="K65" s="55"/>
      <c r="L65" s="117" t="e">
        <f t="shared" si="1"/>
        <v>#DIV/0!</v>
      </c>
    </row>
    <row r="66" spans="1:12" ht="15.75" customHeight="1">
      <c r="A66" s="112" t="s">
        <v>119</v>
      </c>
      <c r="B66" s="170"/>
      <c r="C66" s="114">
        <v>0</v>
      </c>
      <c r="D66" s="113">
        <f t="shared" si="5"/>
        <v>0</v>
      </c>
      <c r="E66" s="118" t="s">
        <v>49</v>
      </c>
      <c r="F66" s="113">
        <f t="shared" si="6"/>
        <v>0</v>
      </c>
      <c r="G66" s="116">
        <v>-1</v>
      </c>
      <c r="H66" s="116" t="str">
        <f t="shared" si="3"/>
        <v>NA</v>
      </c>
      <c r="I66" s="116"/>
      <c r="J66" s="54" t="e">
        <f t="shared" si="4"/>
        <v>#DIV/0!</v>
      </c>
      <c r="K66" s="55"/>
      <c r="L66" s="117" t="e">
        <f t="shared" si="1"/>
        <v>#DIV/0!</v>
      </c>
    </row>
    <row r="67" spans="1:12" ht="15.75" customHeight="1">
      <c r="A67" s="112" t="s">
        <v>120</v>
      </c>
      <c r="B67" s="170"/>
      <c r="C67" s="114">
        <v>0</v>
      </c>
      <c r="D67" s="113">
        <f t="shared" si="5"/>
        <v>0</v>
      </c>
      <c r="E67" s="118" t="s">
        <v>49</v>
      </c>
      <c r="F67" s="113">
        <f t="shared" si="6"/>
        <v>0</v>
      </c>
      <c r="G67" s="116">
        <v>-1</v>
      </c>
      <c r="H67" s="116" t="str">
        <f t="shared" si="3"/>
        <v>NA</v>
      </c>
      <c r="I67" s="116"/>
      <c r="J67" s="54" t="e">
        <f t="shared" si="4"/>
        <v>#DIV/0!</v>
      </c>
      <c r="K67" s="55"/>
      <c r="L67" s="117" t="e">
        <f t="shared" si="1"/>
        <v>#DIV/0!</v>
      </c>
    </row>
    <row r="68" spans="1:12" ht="15.75" customHeight="1">
      <c r="A68" s="112" t="s">
        <v>121</v>
      </c>
      <c r="B68" s="170"/>
      <c r="C68" s="114">
        <v>0</v>
      </c>
      <c r="D68" s="113">
        <f t="shared" si="5"/>
        <v>0</v>
      </c>
      <c r="E68" s="118" t="s">
        <v>49</v>
      </c>
      <c r="F68" s="113">
        <f t="shared" si="6"/>
        <v>0</v>
      </c>
      <c r="G68" s="116">
        <v>-1</v>
      </c>
      <c r="H68" s="116" t="str">
        <f t="shared" si="3"/>
        <v>NA</v>
      </c>
      <c r="I68" s="116"/>
      <c r="J68" s="54" t="e">
        <f t="shared" si="4"/>
        <v>#DIV/0!</v>
      </c>
      <c r="K68" s="55"/>
      <c r="L68" s="117" t="e">
        <f t="shared" si="1"/>
        <v>#DIV/0!</v>
      </c>
    </row>
    <row r="69" spans="1:12" ht="15.75" customHeight="1">
      <c r="A69" s="112" t="s">
        <v>122</v>
      </c>
      <c r="B69" s="170"/>
      <c r="C69" s="114">
        <v>0</v>
      </c>
      <c r="D69" s="113">
        <f t="shared" si="5"/>
        <v>0</v>
      </c>
      <c r="E69" s="118" t="s">
        <v>49</v>
      </c>
      <c r="F69" s="113">
        <f t="shared" si="6"/>
        <v>0</v>
      </c>
      <c r="G69" s="116">
        <v>-1</v>
      </c>
      <c r="H69" s="116" t="str">
        <f t="shared" si="3"/>
        <v>NA</v>
      </c>
      <c r="I69" s="116"/>
      <c r="J69" s="54" t="e">
        <f t="shared" si="4"/>
        <v>#DIV/0!</v>
      </c>
      <c r="K69" s="55"/>
      <c r="L69" s="117" t="e">
        <f t="shared" si="1"/>
        <v>#DIV/0!</v>
      </c>
    </row>
    <row r="70" spans="1:12" ht="15.75" customHeight="1">
      <c r="A70" s="112" t="s">
        <v>123</v>
      </c>
      <c r="B70" s="170"/>
      <c r="C70" s="114">
        <v>0</v>
      </c>
      <c r="D70" s="113">
        <f t="shared" si="5"/>
        <v>0</v>
      </c>
      <c r="E70" s="118" t="s">
        <v>49</v>
      </c>
      <c r="F70" s="113">
        <f t="shared" si="6"/>
        <v>0</v>
      </c>
      <c r="G70" s="116">
        <v>-1</v>
      </c>
      <c r="H70" s="116" t="str">
        <f t="shared" si="3"/>
        <v>NA</v>
      </c>
      <c r="I70" s="116"/>
      <c r="J70" s="54" t="e">
        <f t="shared" si="4"/>
        <v>#DIV/0!</v>
      </c>
      <c r="K70" s="55"/>
      <c r="L70" s="117" t="e">
        <f t="shared" si="1"/>
        <v>#DIV/0!</v>
      </c>
    </row>
    <row r="71" spans="1:12" ht="15.75" customHeight="1">
      <c r="A71" s="112" t="s">
        <v>124</v>
      </c>
      <c r="B71" s="170"/>
      <c r="C71" s="114">
        <v>0</v>
      </c>
      <c r="D71" s="113">
        <f t="shared" si="5"/>
        <v>0</v>
      </c>
      <c r="E71" s="118" t="s">
        <v>49</v>
      </c>
      <c r="F71" s="113">
        <f t="shared" si="6"/>
        <v>0</v>
      </c>
      <c r="G71" s="116">
        <v>-1</v>
      </c>
      <c r="H71" s="116" t="str">
        <f t="shared" si="3"/>
        <v>NA</v>
      </c>
      <c r="I71" s="116"/>
      <c r="J71" s="54" t="e">
        <f t="shared" si="4"/>
        <v>#DIV/0!</v>
      </c>
      <c r="K71" s="55"/>
      <c r="L71" s="117" t="e">
        <f t="shared" si="1"/>
        <v>#DIV/0!</v>
      </c>
    </row>
    <row r="72" spans="1:12" ht="15.75" customHeight="1">
      <c r="A72" s="112" t="s">
        <v>125</v>
      </c>
      <c r="B72" s="170"/>
      <c r="C72" s="114">
        <v>0</v>
      </c>
      <c r="D72" s="113">
        <f t="shared" si="5"/>
        <v>0</v>
      </c>
      <c r="E72" s="118" t="s">
        <v>49</v>
      </c>
      <c r="F72" s="113">
        <f t="shared" si="6"/>
        <v>0</v>
      </c>
      <c r="G72" s="116">
        <v>-1</v>
      </c>
      <c r="H72" s="116" t="str">
        <f t="shared" si="3"/>
        <v>NA</v>
      </c>
      <c r="I72" s="116"/>
      <c r="J72" s="54" t="e">
        <f t="shared" si="4"/>
        <v>#DIV/0!</v>
      </c>
      <c r="K72" s="55"/>
      <c r="L72" s="117" t="e">
        <f t="shared" si="1"/>
        <v>#DIV/0!</v>
      </c>
    </row>
    <row r="73" spans="1:12" ht="15.75" customHeight="1">
      <c r="A73" s="112" t="s">
        <v>126</v>
      </c>
      <c r="B73" s="170"/>
      <c r="C73" s="114">
        <v>0</v>
      </c>
      <c r="D73" s="113">
        <f t="shared" si="5"/>
        <v>0</v>
      </c>
      <c r="E73" s="118" t="s">
        <v>49</v>
      </c>
      <c r="F73" s="113">
        <f t="shared" si="6"/>
        <v>0</v>
      </c>
      <c r="G73" s="116">
        <v>-1</v>
      </c>
      <c r="H73" s="116" t="str">
        <f t="shared" si="3"/>
        <v>NA</v>
      </c>
      <c r="I73" s="116"/>
      <c r="J73" s="54" t="e">
        <f t="shared" si="4"/>
        <v>#DIV/0!</v>
      </c>
      <c r="K73" s="55"/>
      <c r="L73" s="117" t="e">
        <f t="shared" si="1"/>
        <v>#DIV/0!</v>
      </c>
    </row>
    <row r="74" spans="1:12" ht="15.75" customHeight="1">
      <c r="A74" s="112" t="s">
        <v>127</v>
      </c>
      <c r="B74" s="170"/>
      <c r="C74" s="114">
        <v>0</v>
      </c>
      <c r="D74" s="113">
        <f t="shared" si="5"/>
        <v>0</v>
      </c>
      <c r="E74" s="118" t="s">
        <v>49</v>
      </c>
      <c r="F74" s="113">
        <f t="shared" si="6"/>
        <v>0</v>
      </c>
      <c r="G74" s="116">
        <v>-1</v>
      </c>
      <c r="H74" s="116" t="str">
        <f t="shared" si="3"/>
        <v>NA</v>
      </c>
      <c r="I74" s="116"/>
      <c r="J74" s="54" t="e">
        <f t="shared" si="4"/>
        <v>#DIV/0!</v>
      </c>
      <c r="K74" s="55"/>
      <c r="L74" s="117" t="e">
        <f t="shared" ref="L74:L137" si="7">D74/K74</f>
        <v>#DIV/0!</v>
      </c>
    </row>
    <row r="75" spans="1:12" ht="15.75" customHeight="1">
      <c r="A75" s="112" t="s">
        <v>128</v>
      </c>
      <c r="B75" s="170"/>
      <c r="C75" s="114">
        <v>0</v>
      </c>
      <c r="D75" s="113">
        <f t="shared" si="5"/>
        <v>0</v>
      </c>
      <c r="E75" s="118" t="s">
        <v>49</v>
      </c>
      <c r="F75" s="113">
        <f t="shared" si="6"/>
        <v>0</v>
      </c>
      <c r="G75" s="116">
        <v>-1</v>
      </c>
      <c r="H75" s="116" t="str">
        <f t="shared" ref="H75:H138" si="8">IF(G75=-1,"NA",IF(I75&lt;3,0,IF(G75=10,1,IF(G75=9,1,IF(G75=8,0,IF(G75=7,0,IF(G75=-1,"NA",-1)))))))</f>
        <v>NA</v>
      </c>
      <c r="I75" s="116"/>
      <c r="J75" s="54" t="e">
        <f t="shared" ref="J75:J138" si="9">(F75/12)/$B$7</f>
        <v>#DIV/0!</v>
      </c>
      <c r="K75" s="55"/>
      <c r="L75" s="117" t="e">
        <f t="shared" si="7"/>
        <v>#DIV/0!</v>
      </c>
    </row>
    <row r="76" spans="1:12" ht="15.75" customHeight="1">
      <c r="A76" s="112" t="s">
        <v>129</v>
      </c>
      <c r="B76" s="170"/>
      <c r="C76" s="114">
        <v>0</v>
      </c>
      <c r="D76" s="113">
        <f t="shared" si="5"/>
        <v>0</v>
      </c>
      <c r="E76" s="118" t="s">
        <v>49</v>
      </c>
      <c r="F76" s="113">
        <f t="shared" si="6"/>
        <v>0</v>
      </c>
      <c r="G76" s="116">
        <v>-1</v>
      </c>
      <c r="H76" s="116" t="str">
        <f t="shared" si="8"/>
        <v>NA</v>
      </c>
      <c r="I76" s="116"/>
      <c r="J76" s="54" t="e">
        <f t="shared" si="9"/>
        <v>#DIV/0!</v>
      </c>
      <c r="K76" s="55"/>
      <c r="L76" s="117" t="e">
        <f t="shared" si="7"/>
        <v>#DIV/0!</v>
      </c>
    </row>
    <row r="77" spans="1:12" ht="15.75" customHeight="1">
      <c r="A77" s="112" t="s">
        <v>130</v>
      </c>
      <c r="B77" s="170"/>
      <c r="C77" s="114">
        <v>0</v>
      </c>
      <c r="D77" s="113">
        <f t="shared" si="5"/>
        <v>0</v>
      </c>
      <c r="E77" s="118" t="s">
        <v>49</v>
      </c>
      <c r="F77" s="113">
        <f t="shared" si="6"/>
        <v>0</v>
      </c>
      <c r="G77" s="116">
        <v>-1</v>
      </c>
      <c r="H77" s="116" t="str">
        <f t="shared" si="8"/>
        <v>NA</v>
      </c>
      <c r="I77" s="116"/>
      <c r="J77" s="54" t="e">
        <f t="shared" si="9"/>
        <v>#DIV/0!</v>
      </c>
      <c r="K77" s="55"/>
      <c r="L77" s="117" t="e">
        <f t="shared" si="7"/>
        <v>#DIV/0!</v>
      </c>
    </row>
    <row r="78" spans="1:12" ht="15.75" customHeight="1">
      <c r="A78" s="112" t="s">
        <v>131</v>
      </c>
      <c r="B78" s="170"/>
      <c r="C78" s="114">
        <v>0</v>
      </c>
      <c r="D78" s="113">
        <f t="shared" si="5"/>
        <v>0</v>
      </c>
      <c r="E78" s="118" t="s">
        <v>49</v>
      </c>
      <c r="F78" s="113">
        <f t="shared" si="6"/>
        <v>0</v>
      </c>
      <c r="G78" s="116">
        <v>-1</v>
      </c>
      <c r="H78" s="116" t="str">
        <f t="shared" si="8"/>
        <v>NA</v>
      </c>
      <c r="I78" s="116"/>
      <c r="J78" s="54" t="e">
        <f t="shared" si="9"/>
        <v>#DIV/0!</v>
      </c>
      <c r="K78" s="55"/>
      <c r="L78" s="117" t="e">
        <f t="shared" si="7"/>
        <v>#DIV/0!</v>
      </c>
    </row>
    <row r="79" spans="1:12" ht="15.75" customHeight="1">
      <c r="A79" s="112" t="s">
        <v>132</v>
      </c>
      <c r="B79" s="170"/>
      <c r="C79" s="114">
        <v>0</v>
      </c>
      <c r="D79" s="113">
        <f t="shared" si="5"/>
        <v>0</v>
      </c>
      <c r="E79" s="118" t="s">
        <v>49</v>
      </c>
      <c r="F79" s="113">
        <f t="shared" si="6"/>
        <v>0</v>
      </c>
      <c r="G79" s="116">
        <v>-1</v>
      </c>
      <c r="H79" s="116" t="str">
        <f t="shared" si="8"/>
        <v>NA</v>
      </c>
      <c r="I79" s="116"/>
      <c r="J79" s="54" t="e">
        <f t="shared" si="9"/>
        <v>#DIV/0!</v>
      </c>
      <c r="K79" s="55"/>
      <c r="L79" s="117" t="e">
        <f t="shared" si="7"/>
        <v>#DIV/0!</v>
      </c>
    </row>
    <row r="80" spans="1:12" ht="15.75" customHeight="1">
      <c r="A80" s="112" t="s">
        <v>133</v>
      </c>
      <c r="B80" s="170"/>
      <c r="C80" s="114">
        <v>0</v>
      </c>
      <c r="D80" s="113">
        <f t="shared" si="5"/>
        <v>0</v>
      </c>
      <c r="E80" s="118" t="s">
        <v>49</v>
      </c>
      <c r="F80" s="113">
        <f t="shared" si="6"/>
        <v>0</v>
      </c>
      <c r="G80" s="116">
        <v>-1</v>
      </c>
      <c r="H80" s="116" t="str">
        <f t="shared" si="8"/>
        <v>NA</v>
      </c>
      <c r="I80" s="116"/>
      <c r="J80" s="54" t="e">
        <f t="shared" si="9"/>
        <v>#DIV/0!</v>
      </c>
      <c r="K80" s="55"/>
      <c r="L80" s="117" t="e">
        <f t="shared" si="7"/>
        <v>#DIV/0!</v>
      </c>
    </row>
    <row r="81" spans="1:12" ht="15.75" customHeight="1">
      <c r="A81" s="112" t="s">
        <v>134</v>
      </c>
      <c r="B81" s="170"/>
      <c r="C81" s="114">
        <v>0</v>
      </c>
      <c r="D81" s="113">
        <f t="shared" si="5"/>
        <v>0</v>
      </c>
      <c r="E81" s="118" t="s">
        <v>49</v>
      </c>
      <c r="F81" s="113">
        <f t="shared" si="6"/>
        <v>0</v>
      </c>
      <c r="G81" s="116">
        <v>-1</v>
      </c>
      <c r="H81" s="116" t="str">
        <f t="shared" si="8"/>
        <v>NA</v>
      </c>
      <c r="I81" s="116"/>
      <c r="J81" s="54" t="e">
        <f t="shared" si="9"/>
        <v>#DIV/0!</v>
      </c>
      <c r="K81" s="55"/>
      <c r="L81" s="117" t="e">
        <f t="shared" si="7"/>
        <v>#DIV/0!</v>
      </c>
    </row>
    <row r="82" spans="1:12" ht="15.75" customHeight="1">
      <c r="A82" s="112" t="s">
        <v>135</v>
      </c>
      <c r="B82" s="170"/>
      <c r="C82" s="114">
        <v>0</v>
      </c>
      <c r="D82" s="113">
        <f t="shared" si="5"/>
        <v>0</v>
      </c>
      <c r="E82" s="118" t="s">
        <v>49</v>
      </c>
      <c r="F82" s="113">
        <f t="shared" si="6"/>
        <v>0</v>
      </c>
      <c r="G82" s="116">
        <v>-1</v>
      </c>
      <c r="H82" s="116" t="str">
        <f t="shared" si="8"/>
        <v>NA</v>
      </c>
      <c r="I82" s="116"/>
      <c r="J82" s="54" t="e">
        <f t="shared" si="9"/>
        <v>#DIV/0!</v>
      </c>
      <c r="K82" s="55"/>
      <c r="L82" s="117" t="e">
        <f t="shared" si="7"/>
        <v>#DIV/0!</v>
      </c>
    </row>
    <row r="83" spans="1:12" ht="15.75" customHeight="1">
      <c r="A83" s="112" t="s">
        <v>136</v>
      </c>
      <c r="B83" s="170"/>
      <c r="C83" s="114">
        <v>0</v>
      </c>
      <c r="D83" s="113">
        <f t="shared" si="5"/>
        <v>0</v>
      </c>
      <c r="E83" s="118" t="s">
        <v>49</v>
      </c>
      <c r="F83" s="113">
        <f t="shared" si="6"/>
        <v>0</v>
      </c>
      <c r="G83" s="116">
        <v>-1</v>
      </c>
      <c r="H83" s="116" t="str">
        <f t="shared" si="8"/>
        <v>NA</v>
      </c>
      <c r="I83" s="116"/>
      <c r="J83" s="54" t="e">
        <f t="shared" si="9"/>
        <v>#DIV/0!</v>
      </c>
      <c r="K83" s="55"/>
      <c r="L83" s="117" t="e">
        <f t="shared" si="7"/>
        <v>#DIV/0!</v>
      </c>
    </row>
    <row r="84" spans="1:12" ht="15.75" customHeight="1">
      <c r="A84" s="112" t="s">
        <v>137</v>
      </c>
      <c r="B84" s="170"/>
      <c r="C84" s="114">
        <v>0</v>
      </c>
      <c r="D84" s="113">
        <f t="shared" si="5"/>
        <v>0</v>
      </c>
      <c r="E84" s="118" t="s">
        <v>49</v>
      </c>
      <c r="F84" s="113">
        <f t="shared" si="6"/>
        <v>0</v>
      </c>
      <c r="G84" s="116">
        <v>-1</v>
      </c>
      <c r="H84" s="116" t="str">
        <f t="shared" si="8"/>
        <v>NA</v>
      </c>
      <c r="I84" s="116"/>
      <c r="J84" s="54" t="e">
        <f t="shared" si="9"/>
        <v>#DIV/0!</v>
      </c>
      <c r="K84" s="55"/>
      <c r="L84" s="117" t="e">
        <f t="shared" si="7"/>
        <v>#DIV/0!</v>
      </c>
    </row>
    <row r="85" spans="1:12" ht="15.75" customHeight="1">
      <c r="A85" s="112" t="s">
        <v>138</v>
      </c>
      <c r="B85" s="170"/>
      <c r="C85" s="114">
        <v>0</v>
      </c>
      <c r="D85" s="113">
        <f t="shared" si="5"/>
        <v>0</v>
      </c>
      <c r="E85" s="118" t="s">
        <v>49</v>
      </c>
      <c r="F85" s="113">
        <f t="shared" si="6"/>
        <v>0</v>
      </c>
      <c r="G85" s="116">
        <v>-1</v>
      </c>
      <c r="H85" s="116" t="str">
        <f t="shared" si="8"/>
        <v>NA</v>
      </c>
      <c r="I85" s="116"/>
      <c r="J85" s="54" t="e">
        <f t="shared" si="9"/>
        <v>#DIV/0!</v>
      </c>
      <c r="K85" s="55"/>
      <c r="L85" s="117" t="e">
        <f t="shared" si="7"/>
        <v>#DIV/0!</v>
      </c>
    </row>
    <row r="86" spans="1:12" ht="15.75" customHeight="1">
      <c r="A86" s="112" t="s">
        <v>139</v>
      </c>
      <c r="B86" s="170"/>
      <c r="C86" s="114">
        <v>0</v>
      </c>
      <c r="D86" s="113">
        <f t="shared" si="5"/>
        <v>0</v>
      </c>
      <c r="E86" s="118" t="s">
        <v>49</v>
      </c>
      <c r="F86" s="113">
        <f t="shared" si="6"/>
        <v>0</v>
      </c>
      <c r="G86" s="116">
        <v>-1</v>
      </c>
      <c r="H86" s="116" t="str">
        <f t="shared" si="8"/>
        <v>NA</v>
      </c>
      <c r="I86" s="116"/>
      <c r="J86" s="54" t="e">
        <f t="shared" si="9"/>
        <v>#DIV/0!</v>
      </c>
      <c r="K86" s="55"/>
      <c r="L86" s="117" t="e">
        <f t="shared" si="7"/>
        <v>#DIV/0!</v>
      </c>
    </row>
    <row r="87" spans="1:12" ht="15.75" customHeight="1">
      <c r="A87" s="112" t="s">
        <v>140</v>
      </c>
      <c r="B87" s="170"/>
      <c r="C87" s="114">
        <v>0</v>
      </c>
      <c r="D87" s="113">
        <f t="shared" si="5"/>
        <v>0</v>
      </c>
      <c r="E87" s="118" t="s">
        <v>49</v>
      </c>
      <c r="F87" s="113">
        <f t="shared" si="6"/>
        <v>0</v>
      </c>
      <c r="G87" s="116">
        <v>-1</v>
      </c>
      <c r="H87" s="116" t="str">
        <f t="shared" si="8"/>
        <v>NA</v>
      </c>
      <c r="I87" s="116"/>
      <c r="J87" s="54" t="e">
        <f t="shared" si="9"/>
        <v>#DIV/0!</v>
      </c>
      <c r="K87" s="55"/>
      <c r="L87" s="117" t="e">
        <f t="shared" si="7"/>
        <v>#DIV/0!</v>
      </c>
    </row>
    <row r="88" spans="1:12" ht="15.75" customHeight="1">
      <c r="A88" s="112" t="s">
        <v>141</v>
      </c>
      <c r="B88" s="170"/>
      <c r="C88" s="114">
        <v>0</v>
      </c>
      <c r="D88" s="113">
        <f t="shared" si="5"/>
        <v>0</v>
      </c>
      <c r="E88" s="118" t="s">
        <v>49</v>
      </c>
      <c r="F88" s="113">
        <f t="shared" si="6"/>
        <v>0</v>
      </c>
      <c r="G88" s="116">
        <v>-1</v>
      </c>
      <c r="H88" s="116" t="str">
        <f t="shared" si="8"/>
        <v>NA</v>
      </c>
      <c r="I88" s="116"/>
      <c r="J88" s="54" t="e">
        <f t="shared" si="9"/>
        <v>#DIV/0!</v>
      </c>
      <c r="K88" s="55"/>
      <c r="L88" s="117" t="e">
        <f t="shared" si="7"/>
        <v>#DIV/0!</v>
      </c>
    </row>
    <row r="89" spans="1:12" ht="15.75" customHeight="1">
      <c r="A89" s="112" t="s">
        <v>142</v>
      </c>
      <c r="B89" s="170"/>
      <c r="C89" s="114">
        <v>0</v>
      </c>
      <c r="D89" s="113">
        <f t="shared" si="5"/>
        <v>0</v>
      </c>
      <c r="E89" s="118" t="s">
        <v>49</v>
      </c>
      <c r="F89" s="113">
        <f t="shared" si="6"/>
        <v>0</v>
      </c>
      <c r="G89" s="116">
        <v>-1</v>
      </c>
      <c r="H89" s="116" t="str">
        <f t="shared" si="8"/>
        <v>NA</v>
      </c>
      <c r="I89" s="116"/>
      <c r="J89" s="54" t="e">
        <f t="shared" si="9"/>
        <v>#DIV/0!</v>
      </c>
      <c r="K89" s="55"/>
      <c r="L89" s="117" t="e">
        <f t="shared" si="7"/>
        <v>#DIV/0!</v>
      </c>
    </row>
    <row r="90" spans="1:12" ht="15.75" customHeight="1">
      <c r="A90" s="112" t="s">
        <v>143</v>
      </c>
      <c r="B90" s="170"/>
      <c r="C90" s="114">
        <v>0</v>
      </c>
      <c r="D90" s="113">
        <f t="shared" si="5"/>
        <v>0</v>
      </c>
      <c r="E90" s="118" t="s">
        <v>49</v>
      </c>
      <c r="F90" s="113">
        <f t="shared" si="6"/>
        <v>0</v>
      </c>
      <c r="G90" s="116">
        <v>-1</v>
      </c>
      <c r="H90" s="116" t="str">
        <f t="shared" si="8"/>
        <v>NA</v>
      </c>
      <c r="I90" s="116"/>
      <c r="J90" s="54" t="e">
        <f t="shared" si="9"/>
        <v>#DIV/0!</v>
      </c>
      <c r="K90" s="55"/>
      <c r="L90" s="117" t="e">
        <f t="shared" si="7"/>
        <v>#DIV/0!</v>
      </c>
    </row>
    <row r="91" spans="1:12" ht="15.75" customHeight="1">
      <c r="A91" s="112" t="s">
        <v>144</v>
      </c>
      <c r="B91" s="170"/>
      <c r="C91" s="114">
        <v>0</v>
      </c>
      <c r="D91" s="113">
        <f t="shared" si="5"/>
        <v>0</v>
      </c>
      <c r="E91" s="118" t="s">
        <v>49</v>
      </c>
      <c r="F91" s="113">
        <f t="shared" si="6"/>
        <v>0</v>
      </c>
      <c r="G91" s="116">
        <v>-1</v>
      </c>
      <c r="H91" s="116" t="str">
        <f t="shared" si="8"/>
        <v>NA</v>
      </c>
      <c r="I91" s="116"/>
      <c r="J91" s="54" t="e">
        <f t="shared" si="9"/>
        <v>#DIV/0!</v>
      </c>
      <c r="K91" s="55"/>
      <c r="L91" s="117" t="e">
        <f t="shared" si="7"/>
        <v>#DIV/0!</v>
      </c>
    </row>
    <row r="92" spans="1:12" ht="15.75" customHeight="1">
      <c r="A92" s="112" t="s">
        <v>145</v>
      </c>
      <c r="B92" s="170"/>
      <c r="C92" s="114">
        <v>0</v>
      </c>
      <c r="D92" s="113">
        <f t="shared" si="5"/>
        <v>0</v>
      </c>
      <c r="E92" s="118" t="s">
        <v>49</v>
      </c>
      <c r="F92" s="113">
        <f t="shared" si="6"/>
        <v>0</v>
      </c>
      <c r="G92" s="116">
        <v>-1</v>
      </c>
      <c r="H92" s="116" t="str">
        <f t="shared" si="8"/>
        <v>NA</v>
      </c>
      <c r="I92" s="116"/>
      <c r="J92" s="54" t="e">
        <f t="shared" si="9"/>
        <v>#DIV/0!</v>
      </c>
      <c r="K92" s="55"/>
      <c r="L92" s="117" t="e">
        <f t="shared" si="7"/>
        <v>#DIV/0!</v>
      </c>
    </row>
    <row r="93" spans="1:12" ht="15.75" customHeight="1">
      <c r="A93" s="112" t="s">
        <v>146</v>
      </c>
      <c r="B93" s="170"/>
      <c r="C93" s="114">
        <v>0</v>
      </c>
      <c r="D93" s="113">
        <f t="shared" si="5"/>
        <v>0</v>
      </c>
      <c r="E93" s="118" t="s">
        <v>49</v>
      </c>
      <c r="F93" s="113">
        <f t="shared" si="6"/>
        <v>0</v>
      </c>
      <c r="G93" s="116">
        <v>-1</v>
      </c>
      <c r="H93" s="116" t="str">
        <f t="shared" si="8"/>
        <v>NA</v>
      </c>
      <c r="I93" s="116"/>
      <c r="J93" s="54" t="e">
        <f t="shared" si="9"/>
        <v>#DIV/0!</v>
      </c>
      <c r="K93" s="55"/>
      <c r="L93" s="117" t="e">
        <f t="shared" si="7"/>
        <v>#DIV/0!</v>
      </c>
    </row>
    <row r="94" spans="1:12" ht="15.75" customHeight="1">
      <c r="A94" s="112" t="s">
        <v>147</v>
      </c>
      <c r="B94" s="170"/>
      <c r="C94" s="114">
        <v>0</v>
      </c>
      <c r="D94" s="113">
        <f t="shared" ref="D94:D157" si="10">B94/(1+C94)</f>
        <v>0</v>
      </c>
      <c r="E94" s="118" t="s">
        <v>49</v>
      </c>
      <c r="F94" s="113">
        <f t="shared" ref="F94:F157" si="11">(IF(E94="W", D94*52, IF(E94="BW", D94*26, IF(E94="M", D94*13, IF(E94="BM", D94*6.5, D94*4)))))</f>
        <v>0</v>
      </c>
      <c r="G94" s="116">
        <v>-1</v>
      </c>
      <c r="H94" s="116" t="str">
        <f t="shared" si="8"/>
        <v>NA</v>
      </c>
      <c r="I94" s="116"/>
      <c r="J94" s="54" t="e">
        <f t="shared" si="9"/>
        <v>#DIV/0!</v>
      </c>
      <c r="K94" s="55"/>
      <c r="L94" s="117" t="e">
        <f t="shared" si="7"/>
        <v>#DIV/0!</v>
      </c>
    </row>
    <row r="95" spans="1:12" ht="15.75" customHeight="1">
      <c r="A95" s="112" t="s">
        <v>148</v>
      </c>
      <c r="B95" s="170"/>
      <c r="C95" s="114">
        <v>0</v>
      </c>
      <c r="D95" s="113">
        <f t="shared" si="10"/>
        <v>0</v>
      </c>
      <c r="E95" s="118" t="s">
        <v>49</v>
      </c>
      <c r="F95" s="113">
        <f t="shared" si="11"/>
        <v>0</v>
      </c>
      <c r="G95" s="116">
        <v>-1</v>
      </c>
      <c r="H95" s="116" t="str">
        <f t="shared" si="8"/>
        <v>NA</v>
      </c>
      <c r="I95" s="116"/>
      <c r="J95" s="54" t="e">
        <f t="shared" si="9"/>
        <v>#DIV/0!</v>
      </c>
      <c r="K95" s="55"/>
      <c r="L95" s="117" t="e">
        <f t="shared" si="7"/>
        <v>#DIV/0!</v>
      </c>
    </row>
    <row r="96" spans="1:12" ht="15.75" customHeight="1">
      <c r="A96" s="112" t="s">
        <v>149</v>
      </c>
      <c r="B96" s="170"/>
      <c r="C96" s="114">
        <v>0</v>
      </c>
      <c r="D96" s="113">
        <f t="shared" si="10"/>
        <v>0</v>
      </c>
      <c r="E96" s="118" t="s">
        <v>49</v>
      </c>
      <c r="F96" s="113">
        <f t="shared" si="11"/>
        <v>0</v>
      </c>
      <c r="G96" s="116">
        <v>-1</v>
      </c>
      <c r="H96" s="116" t="str">
        <f t="shared" si="8"/>
        <v>NA</v>
      </c>
      <c r="I96" s="116"/>
      <c r="J96" s="54" t="e">
        <f t="shared" si="9"/>
        <v>#DIV/0!</v>
      </c>
      <c r="K96" s="55"/>
      <c r="L96" s="117" t="e">
        <f t="shared" si="7"/>
        <v>#DIV/0!</v>
      </c>
    </row>
    <row r="97" spans="1:12" ht="15.75" customHeight="1">
      <c r="A97" s="112" t="s">
        <v>150</v>
      </c>
      <c r="B97" s="170"/>
      <c r="C97" s="114">
        <v>0</v>
      </c>
      <c r="D97" s="113">
        <f t="shared" si="10"/>
        <v>0</v>
      </c>
      <c r="E97" s="118" t="s">
        <v>49</v>
      </c>
      <c r="F97" s="113">
        <f t="shared" si="11"/>
        <v>0</v>
      </c>
      <c r="G97" s="116">
        <v>-1</v>
      </c>
      <c r="H97" s="116" t="str">
        <f t="shared" si="8"/>
        <v>NA</v>
      </c>
      <c r="I97" s="116"/>
      <c r="J97" s="54" t="e">
        <f t="shared" si="9"/>
        <v>#DIV/0!</v>
      </c>
      <c r="K97" s="55"/>
      <c r="L97" s="117" t="e">
        <f t="shared" si="7"/>
        <v>#DIV/0!</v>
      </c>
    </row>
    <row r="98" spans="1:12" ht="15.75" customHeight="1">
      <c r="A98" s="112" t="s">
        <v>151</v>
      </c>
      <c r="B98" s="170"/>
      <c r="C98" s="114">
        <v>0</v>
      </c>
      <c r="D98" s="113">
        <f t="shared" si="10"/>
        <v>0</v>
      </c>
      <c r="E98" s="118" t="s">
        <v>49</v>
      </c>
      <c r="F98" s="113">
        <f t="shared" si="11"/>
        <v>0</v>
      </c>
      <c r="G98" s="116">
        <v>-1</v>
      </c>
      <c r="H98" s="116" t="str">
        <f t="shared" si="8"/>
        <v>NA</v>
      </c>
      <c r="I98" s="116"/>
      <c r="J98" s="54" t="e">
        <f t="shared" si="9"/>
        <v>#DIV/0!</v>
      </c>
      <c r="K98" s="55"/>
      <c r="L98" s="117" t="e">
        <f t="shared" si="7"/>
        <v>#DIV/0!</v>
      </c>
    </row>
    <row r="99" spans="1:12" ht="15.75" customHeight="1">
      <c r="A99" s="112" t="s">
        <v>152</v>
      </c>
      <c r="B99" s="170"/>
      <c r="C99" s="114">
        <v>0</v>
      </c>
      <c r="D99" s="113">
        <f t="shared" si="10"/>
        <v>0</v>
      </c>
      <c r="E99" s="118" t="s">
        <v>49</v>
      </c>
      <c r="F99" s="113">
        <f t="shared" si="11"/>
        <v>0</v>
      </c>
      <c r="G99" s="116">
        <v>-1</v>
      </c>
      <c r="H99" s="116" t="str">
        <f t="shared" si="8"/>
        <v>NA</v>
      </c>
      <c r="I99" s="116"/>
      <c r="J99" s="54" t="e">
        <f t="shared" si="9"/>
        <v>#DIV/0!</v>
      </c>
      <c r="K99" s="55"/>
      <c r="L99" s="117" t="e">
        <f t="shared" si="7"/>
        <v>#DIV/0!</v>
      </c>
    </row>
    <row r="100" spans="1:12" ht="15.75" customHeight="1">
      <c r="A100" s="112" t="s">
        <v>153</v>
      </c>
      <c r="B100" s="170"/>
      <c r="C100" s="114">
        <v>0</v>
      </c>
      <c r="D100" s="113">
        <f t="shared" si="10"/>
        <v>0</v>
      </c>
      <c r="E100" s="118" t="s">
        <v>49</v>
      </c>
      <c r="F100" s="113">
        <f t="shared" si="11"/>
        <v>0</v>
      </c>
      <c r="G100" s="116">
        <v>-1</v>
      </c>
      <c r="H100" s="116" t="str">
        <f t="shared" si="8"/>
        <v>NA</v>
      </c>
      <c r="I100" s="116"/>
      <c r="J100" s="54" t="e">
        <f t="shared" si="9"/>
        <v>#DIV/0!</v>
      </c>
      <c r="K100" s="55"/>
      <c r="L100" s="117" t="e">
        <f t="shared" si="7"/>
        <v>#DIV/0!</v>
      </c>
    </row>
    <row r="101" spans="1:12" ht="15.75" customHeight="1">
      <c r="A101" s="112" t="s">
        <v>154</v>
      </c>
      <c r="B101" s="170"/>
      <c r="C101" s="114">
        <v>0</v>
      </c>
      <c r="D101" s="113">
        <f t="shared" si="10"/>
        <v>0</v>
      </c>
      <c r="E101" s="118" t="s">
        <v>49</v>
      </c>
      <c r="F101" s="113">
        <f t="shared" si="11"/>
        <v>0</v>
      </c>
      <c r="G101" s="116">
        <v>-1</v>
      </c>
      <c r="H101" s="116" t="str">
        <f t="shared" si="8"/>
        <v>NA</v>
      </c>
      <c r="I101" s="116"/>
      <c r="J101" s="54" t="e">
        <f t="shared" si="9"/>
        <v>#DIV/0!</v>
      </c>
      <c r="K101" s="55"/>
      <c r="L101" s="117" t="e">
        <f t="shared" si="7"/>
        <v>#DIV/0!</v>
      </c>
    </row>
    <row r="102" spans="1:12" ht="15.75" customHeight="1">
      <c r="A102" s="112" t="s">
        <v>155</v>
      </c>
      <c r="B102" s="170"/>
      <c r="C102" s="114">
        <v>0</v>
      </c>
      <c r="D102" s="113">
        <f t="shared" si="10"/>
        <v>0</v>
      </c>
      <c r="E102" s="118" t="s">
        <v>49</v>
      </c>
      <c r="F102" s="113">
        <f t="shared" si="11"/>
        <v>0</v>
      </c>
      <c r="G102" s="116">
        <v>-1</v>
      </c>
      <c r="H102" s="116" t="str">
        <f t="shared" si="8"/>
        <v>NA</v>
      </c>
      <c r="I102" s="116"/>
      <c r="J102" s="54" t="e">
        <f t="shared" si="9"/>
        <v>#DIV/0!</v>
      </c>
      <c r="K102" s="55"/>
      <c r="L102" s="117" t="e">
        <f t="shared" si="7"/>
        <v>#DIV/0!</v>
      </c>
    </row>
    <row r="103" spans="1:12" ht="15.75" customHeight="1">
      <c r="A103" s="112" t="s">
        <v>156</v>
      </c>
      <c r="B103" s="170"/>
      <c r="C103" s="114">
        <v>0</v>
      </c>
      <c r="D103" s="113">
        <f t="shared" si="10"/>
        <v>0</v>
      </c>
      <c r="E103" s="118" t="s">
        <v>49</v>
      </c>
      <c r="F103" s="113">
        <f t="shared" si="11"/>
        <v>0</v>
      </c>
      <c r="G103" s="116">
        <v>-1</v>
      </c>
      <c r="H103" s="116" t="str">
        <f t="shared" si="8"/>
        <v>NA</v>
      </c>
      <c r="I103" s="116"/>
      <c r="J103" s="54" t="e">
        <f t="shared" si="9"/>
        <v>#DIV/0!</v>
      </c>
      <c r="K103" s="55"/>
      <c r="L103" s="117" t="e">
        <f t="shared" si="7"/>
        <v>#DIV/0!</v>
      </c>
    </row>
    <row r="104" spans="1:12" ht="15.75" customHeight="1">
      <c r="A104" s="112" t="s">
        <v>157</v>
      </c>
      <c r="B104" s="170"/>
      <c r="C104" s="114">
        <v>0</v>
      </c>
      <c r="D104" s="113">
        <f t="shared" si="10"/>
        <v>0</v>
      </c>
      <c r="E104" s="118" t="s">
        <v>49</v>
      </c>
      <c r="F104" s="113">
        <f t="shared" si="11"/>
        <v>0</v>
      </c>
      <c r="G104" s="116">
        <v>-1</v>
      </c>
      <c r="H104" s="116" t="str">
        <f t="shared" si="8"/>
        <v>NA</v>
      </c>
      <c r="I104" s="116"/>
      <c r="J104" s="54" t="e">
        <f t="shared" si="9"/>
        <v>#DIV/0!</v>
      </c>
      <c r="K104" s="55"/>
      <c r="L104" s="117" t="e">
        <f t="shared" si="7"/>
        <v>#DIV/0!</v>
      </c>
    </row>
    <row r="105" spans="1:12" ht="15.75" customHeight="1">
      <c r="A105" s="112" t="s">
        <v>158</v>
      </c>
      <c r="B105" s="170"/>
      <c r="C105" s="114">
        <v>0</v>
      </c>
      <c r="D105" s="113">
        <f t="shared" si="10"/>
        <v>0</v>
      </c>
      <c r="E105" s="118" t="s">
        <v>49</v>
      </c>
      <c r="F105" s="113">
        <f t="shared" si="11"/>
        <v>0</v>
      </c>
      <c r="G105" s="116">
        <v>-1</v>
      </c>
      <c r="H105" s="116" t="str">
        <f t="shared" si="8"/>
        <v>NA</v>
      </c>
      <c r="I105" s="116"/>
      <c r="J105" s="54" t="e">
        <f t="shared" si="9"/>
        <v>#DIV/0!</v>
      </c>
      <c r="K105" s="55"/>
      <c r="L105" s="117" t="e">
        <f t="shared" si="7"/>
        <v>#DIV/0!</v>
      </c>
    </row>
    <row r="106" spans="1:12" ht="15.75" customHeight="1">
      <c r="A106" s="112" t="s">
        <v>159</v>
      </c>
      <c r="B106" s="170"/>
      <c r="C106" s="114">
        <v>0</v>
      </c>
      <c r="D106" s="113">
        <f t="shared" si="10"/>
        <v>0</v>
      </c>
      <c r="E106" s="118" t="s">
        <v>49</v>
      </c>
      <c r="F106" s="113">
        <f t="shared" si="11"/>
        <v>0</v>
      </c>
      <c r="G106" s="116">
        <v>-1</v>
      </c>
      <c r="H106" s="116" t="str">
        <f t="shared" si="8"/>
        <v>NA</v>
      </c>
      <c r="I106" s="116"/>
      <c r="J106" s="54" t="e">
        <f t="shared" si="9"/>
        <v>#DIV/0!</v>
      </c>
      <c r="K106" s="55"/>
      <c r="L106" s="117" t="e">
        <f t="shared" si="7"/>
        <v>#DIV/0!</v>
      </c>
    </row>
    <row r="107" spans="1:12" ht="15.75" customHeight="1">
      <c r="A107" s="112" t="s">
        <v>160</v>
      </c>
      <c r="B107" s="170"/>
      <c r="C107" s="114">
        <v>0</v>
      </c>
      <c r="D107" s="113">
        <f t="shared" si="10"/>
        <v>0</v>
      </c>
      <c r="E107" s="118" t="s">
        <v>49</v>
      </c>
      <c r="F107" s="113">
        <f t="shared" si="11"/>
        <v>0</v>
      </c>
      <c r="G107" s="116">
        <v>-1</v>
      </c>
      <c r="H107" s="116" t="str">
        <f t="shared" si="8"/>
        <v>NA</v>
      </c>
      <c r="I107" s="116"/>
      <c r="J107" s="54" t="e">
        <f t="shared" si="9"/>
        <v>#DIV/0!</v>
      </c>
      <c r="K107" s="55"/>
      <c r="L107" s="117" t="e">
        <f t="shared" si="7"/>
        <v>#DIV/0!</v>
      </c>
    </row>
    <row r="108" spans="1:12" ht="15.75" customHeight="1">
      <c r="A108" s="112" t="s">
        <v>161</v>
      </c>
      <c r="B108" s="170"/>
      <c r="C108" s="114">
        <v>0</v>
      </c>
      <c r="D108" s="113">
        <f t="shared" si="10"/>
        <v>0</v>
      </c>
      <c r="E108" s="118" t="s">
        <v>49</v>
      </c>
      <c r="F108" s="113">
        <f t="shared" si="11"/>
        <v>0</v>
      </c>
      <c r="G108" s="116">
        <v>-1</v>
      </c>
      <c r="H108" s="116" t="str">
        <f t="shared" si="8"/>
        <v>NA</v>
      </c>
      <c r="I108" s="116"/>
      <c r="J108" s="54" t="e">
        <f t="shared" si="9"/>
        <v>#DIV/0!</v>
      </c>
      <c r="K108" s="55"/>
      <c r="L108" s="117" t="e">
        <f t="shared" si="7"/>
        <v>#DIV/0!</v>
      </c>
    </row>
    <row r="109" spans="1:12" ht="15.75" customHeight="1">
      <c r="A109" s="112" t="s">
        <v>162</v>
      </c>
      <c r="B109" s="170"/>
      <c r="C109" s="114">
        <v>0</v>
      </c>
      <c r="D109" s="113">
        <f t="shared" si="10"/>
        <v>0</v>
      </c>
      <c r="E109" s="118" t="s">
        <v>49</v>
      </c>
      <c r="F109" s="113">
        <f t="shared" si="11"/>
        <v>0</v>
      </c>
      <c r="G109" s="116">
        <v>-1</v>
      </c>
      <c r="H109" s="116" t="str">
        <f t="shared" si="8"/>
        <v>NA</v>
      </c>
      <c r="I109" s="116"/>
      <c r="J109" s="54" t="e">
        <f t="shared" si="9"/>
        <v>#DIV/0!</v>
      </c>
      <c r="K109" s="55"/>
      <c r="L109" s="117" t="e">
        <f t="shared" si="7"/>
        <v>#DIV/0!</v>
      </c>
    </row>
    <row r="110" spans="1:12" ht="15.75" customHeight="1">
      <c r="A110" s="112" t="s">
        <v>163</v>
      </c>
      <c r="B110" s="170"/>
      <c r="C110" s="114">
        <v>0</v>
      </c>
      <c r="D110" s="113">
        <f t="shared" si="10"/>
        <v>0</v>
      </c>
      <c r="E110" s="118" t="s">
        <v>49</v>
      </c>
      <c r="F110" s="113">
        <f t="shared" si="11"/>
        <v>0</v>
      </c>
      <c r="G110" s="116">
        <v>-1</v>
      </c>
      <c r="H110" s="116" t="str">
        <f t="shared" si="8"/>
        <v>NA</v>
      </c>
      <c r="I110" s="116"/>
      <c r="J110" s="54" t="e">
        <f t="shared" si="9"/>
        <v>#DIV/0!</v>
      </c>
      <c r="K110" s="55"/>
      <c r="L110" s="117" t="e">
        <f t="shared" si="7"/>
        <v>#DIV/0!</v>
      </c>
    </row>
    <row r="111" spans="1:12" ht="15.75" customHeight="1">
      <c r="A111" s="112" t="s">
        <v>164</v>
      </c>
      <c r="B111" s="170"/>
      <c r="C111" s="114">
        <v>0</v>
      </c>
      <c r="D111" s="113">
        <f t="shared" si="10"/>
        <v>0</v>
      </c>
      <c r="E111" s="118" t="s">
        <v>49</v>
      </c>
      <c r="F111" s="113">
        <f t="shared" si="11"/>
        <v>0</v>
      </c>
      <c r="G111" s="116">
        <v>-1</v>
      </c>
      <c r="H111" s="116" t="str">
        <f t="shared" si="8"/>
        <v>NA</v>
      </c>
      <c r="I111" s="116"/>
      <c r="J111" s="54" t="e">
        <f t="shared" si="9"/>
        <v>#DIV/0!</v>
      </c>
      <c r="K111" s="55"/>
      <c r="L111" s="117" t="e">
        <f t="shared" si="7"/>
        <v>#DIV/0!</v>
      </c>
    </row>
    <row r="112" spans="1:12" ht="15.75" customHeight="1">
      <c r="A112" s="112" t="s">
        <v>165</v>
      </c>
      <c r="B112" s="170"/>
      <c r="C112" s="114">
        <v>0</v>
      </c>
      <c r="D112" s="113">
        <f t="shared" si="10"/>
        <v>0</v>
      </c>
      <c r="E112" s="118" t="s">
        <v>49</v>
      </c>
      <c r="F112" s="113">
        <f t="shared" si="11"/>
        <v>0</v>
      </c>
      <c r="G112" s="116">
        <v>-1</v>
      </c>
      <c r="H112" s="116" t="str">
        <f t="shared" si="8"/>
        <v>NA</v>
      </c>
      <c r="I112" s="116"/>
      <c r="J112" s="54" t="e">
        <f t="shared" si="9"/>
        <v>#DIV/0!</v>
      </c>
      <c r="K112" s="55"/>
      <c r="L112" s="117" t="e">
        <f t="shared" si="7"/>
        <v>#DIV/0!</v>
      </c>
    </row>
    <row r="113" spans="1:12" ht="15.75" customHeight="1">
      <c r="A113" s="112" t="s">
        <v>166</v>
      </c>
      <c r="B113" s="170"/>
      <c r="C113" s="114">
        <v>0</v>
      </c>
      <c r="D113" s="113">
        <f t="shared" si="10"/>
        <v>0</v>
      </c>
      <c r="E113" s="118" t="s">
        <v>49</v>
      </c>
      <c r="F113" s="113">
        <f t="shared" si="11"/>
        <v>0</v>
      </c>
      <c r="G113" s="116">
        <v>-1</v>
      </c>
      <c r="H113" s="116" t="str">
        <f t="shared" si="8"/>
        <v>NA</v>
      </c>
      <c r="I113" s="116"/>
      <c r="J113" s="54" t="e">
        <f t="shared" si="9"/>
        <v>#DIV/0!</v>
      </c>
      <c r="K113" s="55"/>
      <c r="L113" s="117" t="e">
        <f t="shared" si="7"/>
        <v>#DIV/0!</v>
      </c>
    </row>
    <row r="114" spans="1:12" ht="15.75" customHeight="1">
      <c r="A114" s="112" t="s">
        <v>167</v>
      </c>
      <c r="B114" s="170"/>
      <c r="C114" s="114">
        <v>0</v>
      </c>
      <c r="D114" s="113">
        <f t="shared" si="10"/>
        <v>0</v>
      </c>
      <c r="E114" s="118" t="s">
        <v>49</v>
      </c>
      <c r="F114" s="113">
        <f t="shared" si="11"/>
        <v>0</v>
      </c>
      <c r="G114" s="116">
        <v>-1</v>
      </c>
      <c r="H114" s="116" t="str">
        <f t="shared" si="8"/>
        <v>NA</v>
      </c>
      <c r="I114" s="116"/>
      <c r="J114" s="54" t="e">
        <f t="shared" si="9"/>
        <v>#DIV/0!</v>
      </c>
      <c r="K114" s="55"/>
      <c r="L114" s="117" t="e">
        <f t="shared" si="7"/>
        <v>#DIV/0!</v>
      </c>
    </row>
    <row r="115" spans="1:12" ht="15.75" customHeight="1">
      <c r="A115" s="112" t="s">
        <v>168</v>
      </c>
      <c r="B115" s="170"/>
      <c r="C115" s="114">
        <v>0</v>
      </c>
      <c r="D115" s="113">
        <f t="shared" si="10"/>
        <v>0</v>
      </c>
      <c r="E115" s="118" t="s">
        <v>49</v>
      </c>
      <c r="F115" s="113">
        <f t="shared" si="11"/>
        <v>0</v>
      </c>
      <c r="G115" s="116">
        <v>-1</v>
      </c>
      <c r="H115" s="116" t="str">
        <f t="shared" si="8"/>
        <v>NA</v>
      </c>
      <c r="I115" s="116"/>
      <c r="J115" s="54" t="e">
        <f t="shared" si="9"/>
        <v>#DIV/0!</v>
      </c>
      <c r="K115" s="55"/>
      <c r="L115" s="117" t="e">
        <f t="shared" si="7"/>
        <v>#DIV/0!</v>
      </c>
    </row>
    <row r="116" spans="1:12" ht="15.75" customHeight="1">
      <c r="A116" s="112" t="s">
        <v>169</v>
      </c>
      <c r="B116" s="170"/>
      <c r="C116" s="114">
        <v>0</v>
      </c>
      <c r="D116" s="113">
        <f t="shared" si="10"/>
        <v>0</v>
      </c>
      <c r="E116" s="118" t="s">
        <v>49</v>
      </c>
      <c r="F116" s="113">
        <f t="shared" si="11"/>
        <v>0</v>
      </c>
      <c r="G116" s="116">
        <v>-1</v>
      </c>
      <c r="H116" s="116" t="str">
        <f t="shared" si="8"/>
        <v>NA</v>
      </c>
      <c r="I116" s="116"/>
      <c r="J116" s="54" t="e">
        <f t="shared" si="9"/>
        <v>#DIV/0!</v>
      </c>
      <c r="K116" s="55"/>
      <c r="L116" s="117" t="e">
        <f t="shared" si="7"/>
        <v>#DIV/0!</v>
      </c>
    </row>
    <row r="117" spans="1:12" ht="15.75" customHeight="1">
      <c r="A117" s="112" t="s">
        <v>170</v>
      </c>
      <c r="B117" s="170"/>
      <c r="C117" s="114">
        <v>0</v>
      </c>
      <c r="D117" s="113">
        <f t="shared" si="10"/>
        <v>0</v>
      </c>
      <c r="E117" s="118" t="s">
        <v>49</v>
      </c>
      <c r="F117" s="113">
        <f t="shared" si="11"/>
        <v>0</v>
      </c>
      <c r="G117" s="116">
        <v>-1</v>
      </c>
      <c r="H117" s="116" t="str">
        <f t="shared" si="8"/>
        <v>NA</v>
      </c>
      <c r="I117" s="116"/>
      <c r="J117" s="54" t="e">
        <f t="shared" si="9"/>
        <v>#DIV/0!</v>
      </c>
      <c r="K117" s="55"/>
      <c r="L117" s="117" t="e">
        <f t="shared" si="7"/>
        <v>#DIV/0!</v>
      </c>
    </row>
    <row r="118" spans="1:12" ht="15.75" customHeight="1">
      <c r="A118" s="112" t="s">
        <v>171</v>
      </c>
      <c r="B118" s="170"/>
      <c r="C118" s="114">
        <v>0</v>
      </c>
      <c r="D118" s="113">
        <f t="shared" si="10"/>
        <v>0</v>
      </c>
      <c r="E118" s="118" t="s">
        <v>49</v>
      </c>
      <c r="F118" s="113">
        <f t="shared" si="11"/>
        <v>0</v>
      </c>
      <c r="G118" s="116">
        <v>-1</v>
      </c>
      <c r="H118" s="116" t="str">
        <f t="shared" si="8"/>
        <v>NA</v>
      </c>
      <c r="I118" s="116"/>
      <c r="J118" s="54" t="e">
        <f t="shared" si="9"/>
        <v>#DIV/0!</v>
      </c>
      <c r="K118" s="55"/>
      <c r="L118" s="117" t="e">
        <f t="shared" si="7"/>
        <v>#DIV/0!</v>
      </c>
    </row>
    <row r="119" spans="1:12" ht="15.75" customHeight="1">
      <c r="A119" s="112" t="s">
        <v>172</v>
      </c>
      <c r="B119" s="170"/>
      <c r="C119" s="114">
        <v>0</v>
      </c>
      <c r="D119" s="113">
        <f t="shared" si="10"/>
        <v>0</v>
      </c>
      <c r="E119" s="118" t="s">
        <v>49</v>
      </c>
      <c r="F119" s="113">
        <f t="shared" si="11"/>
        <v>0</v>
      </c>
      <c r="G119" s="116">
        <v>-1</v>
      </c>
      <c r="H119" s="116" t="str">
        <f t="shared" si="8"/>
        <v>NA</v>
      </c>
      <c r="I119" s="116"/>
      <c r="J119" s="54" t="e">
        <f t="shared" si="9"/>
        <v>#DIV/0!</v>
      </c>
      <c r="K119" s="55"/>
      <c r="L119" s="117" t="e">
        <f t="shared" si="7"/>
        <v>#DIV/0!</v>
      </c>
    </row>
    <row r="120" spans="1:12" ht="15.75" customHeight="1">
      <c r="A120" s="112" t="s">
        <v>173</v>
      </c>
      <c r="B120" s="170"/>
      <c r="C120" s="114">
        <v>0</v>
      </c>
      <c r="D120" s="113">
        <f t="shared" si="10"/>
        <v>0</v>
      </c>
      <c r="E120" s="118" t="s">
        <v>49</v>
      </c>
      <c r="F120" s="113">
        <f t="shared" si="11"/>
        <v>0</v>
      </c>
      <c r="G120" s="116">
        <v>-1</v>
      </c>
      <c r="H120" s="116" t="str">
        <f t="shared" si="8"/>
        <v>NA</v>
      </c>
      <c r="I120" s="116"/>
      <c r="J120" s="54" t="e">
        <f t="shared" si="9"/>
        <v>#DIV/0!</v>
      </c>
      <c r="K120" s="55"/>
      <c r="L120" s="117" t="e">
        <f t="shared" si="7"/>
        <v>#DIV/0!</v>
      </c>
    </row>
    <row r="121" spans="1:12" ht="15.75" customHeight="1">
      <c r="A121" s="112" t="s">
        <v>174</v>
      </c>
      <c r="B121" s="170"/>
      <c r="C121" s="114">
        <v>0</v>
      </c>
      <c r="D121" s="113">
        <f t="shared" si="10"/>
        <v>0</v>
      </c>
      <c r="E121" s="118" t="s">
        <v>49</v>
      </c>
      <c r="F121" s="113">
        <f t="shared" si="11"/>
        <v>0</v>
      </c>
      <c r="G121" s="116">
        <v>-1</v>
      </c>
      <c r="H121" s="116" t="str">
        <f t="shared" si="8"/>
        <v>NA</v>
      </c>
      <c r="I121" s="116"/>
      <c r="J121" s="54" t="e">
        <f t="shared" si="9"/>
        <v>#DIV/0!</v>
      </c>
      <c r="K121" s="55"/>
      <c r="L121" s="117" t="e">
        <f t="shared" si="7"/>
        <v>#DIV/0!</v>
      </c>
    </row>
    <row r="122" spans="1:12" ht="15.75" customHeight="1">
      <c r="A122" s="112" t="s">
        <v>175</v>
      </c>
      <c r="B122" s="170"/>
      <c r="C122" s="114">
        <v>0</v>
      </c>
      <c r="D122" s="113">
        <f t="shared" si="10"/>
        <v>0</v>
      </c>
      <c r="E122" s="118" t="s">
        <v>49</v>
      </c>
      <c r="F122" s="113">
        <f t="shared" si="11"/>
        <v>0</v>
      </c>
      <c r="G122" s="116">
        <v>-1</v>
      </c>
      <c r="H122" s="116" t="str">
        <f t="shared" si="8"/>
        <v>NA</v>
      </c>
      <c r="I122" s="116"/>
      <c r="J122" s="54" t="e">
        <f t="shared" si="9"/>
        <v>#DIV/0!</v>
      </c>
      <c r="K122" s="55"/>
      <c r="L122" s="117" t="e">
        <f t="shared" si="7"/>
        <v>#DIV/0!</v>
      </c>
    </row>
    <row r="123" spans="1:12" ht="15.75" customHeight="1">
      <c r="A123" s="112" t="s">
        <v>176</v>
      </c>
      <c r="B123" s="170"/>
      <c r="C123" s="114">
        <v>0</v>
      </c>
      <c r="D123" s="113">
        <f t="shared" si="10"/>
        <v>0</v>
      </c>
      <c r="E123" s="118" t="s">
        <v>49</v>
      </c>
      <c r="F123" s="113">
        <f t="shared" si="11"/>
        <v>0</v>
      </c>
      <c r="G123" s="116">
        <v>-1</v>
      </c>
      <c r="H123" s="116" t="str">
        <f t="shared" si="8"/>
        <v>NA</v>
      </c>
      <c r="I123" s="116"/>
      <c r="J123" s="54" t="e">
        <f t="shared" si="9"/>
        <v>#DIV/0!</v>
      </c>
      <c r="K123" s="55"/>
      <c r="L123" s="117" t="e">
        <f t="shared" si="7"/>
        <v>#DIV/0!</v>
      </c>
    </row>
    <row r="124" spans="1:12" ht="15.75" customHeight="1">
      <c r="A124" s="112" t="s">
        <v>177</v>
      </c>
      <c r="B124" s="170"/>
      <c r="C124" s="114">
        <v>0</v>
      </c>
      <c r="D124" s="113">
        <f t="shared" si="10"/>
        <v>0</v>
      </c>
      <c r="E124" s="118" t="s">
        <v>49</v>
      </c>
      <c r="F124" s="113">
        <f t="shared" si="11"/>
        <v>0</v>
      </c>
      <c r="G124" s="116">
        <v>-1</v>
      </c>
      <c r="H124" s="116" t="str">
        <f t="shared" si="8"/>
        <v>NA</v>
      </c>
      <c r="I124" s="116"/>
      <c r="J124" s="54" t="e">
        <f t="shared" si="9"/>
        <v>#DIV/0!</v>
      </c>
      <c r="K124" s="55"/>
      <c r="L124" s="117" t="e">
        <f t="shared" si="7"/>
        <v>#DIV/0!</v>
      </c>
    </row>
    <row r="125" spans="1:12" ht="15.75" customHeight="1">
      <c r="A125" s="112" t="s">
        <v>178</v>
      </c>
      <c r="B125" s="170"/>
      <c r="C125" s="114">
        <v>0</v>
      </c>
      <c r="D125" s="113">
        <f t="shared" si="10"/>
        <v>0</v>
      </c>
      <c r="E125" s="118" t="s">
        <v>49</v>
      </c>
      <c r="F125" s="113">
        <f t="shared" si="11"/>
        <v>0</v>
      </c>
      <c r="G125" s="116">
        <v>-1</v>
      </c>
      <c r="H125" s="116" t="str">
        <f t="shared" si="8"/>
        <v>NA</v>
      </c>
      <c r="I125" s="116"/>
      <c r="J125" s="54" t="e">
        <f t="shared" si="9"/>
        <v>#DIV/0!</v>
      </c>
      <c r="K125" s="55"/>
      <c r="L125" s="117" t="e">
        <f t="shared" si="7"/>
        <v>#DIV/0!</v>
      </c>
    </row>
    <row r="126" spans="1:12" ht="15.75" customHeight="1">
      <c r="A126" s="112" t="s">
        <v>179</v>
      </c>
      <c r="B126" s="170"/>
      <c r="C126" s="114">
        <v>0</v>
      </c>
      <c r="D126" s="113">
        <f t="shared" si="10"/>
        <v>0</v>
      </c>
      <c r="E126" s="118" t="s">
        <v>49</v>
      </c>
      <c r="F126" s="113">
        <f t="shared" si="11"/>
        <v>0</v>
      </c>
      <c r="G126" s="116">
        <v>-1</v>
      </c>
      <c r="H126" s="116" t="str">
        <f t="shared" si="8"/>
        <v>NA</v>
      </c>
      <c r="I126" s="116"/>
      <c r="J126" s="54" t="e">
        <f t="shared" si="9"/>
        <v>#DIV/0!</v>
      </c>
      <c r="K126" s="55"/>
      <c r="L126" s="117" t="e">
        <f t="shared" si="7"/>
        <v>#DIV/0!</v>
      </c>
    </row>
    <row r="127" spans="1:12" ht="15.75" customHeight="1">
      <c r="A127" s="112" t="s">
        <v>180</v>
      </c>
      <c r="B127" s="170"/>
      <c r="C127" s="114">
        <v>0</v>
      </c>
      <c r="D127" s="113">
        <f t="shared" si="10"/>
        <v>0</v>
      </c>
      <c r="E127" s="118" t="s">
        <v>49</v>
      </c>
      <c r="F127" s="113">
        <f t="shared" si="11"/>
        <v>0</v>
      </c>
      <c r="G127" s="116">
        <v>-1</v>
      </c>
      <c r="H127" s="116" t="str">
        <f t="shared" si="8"/>
        <v>NA</v>
      </c>
      <c r="I127" s="116"/>
      <c r="J127" s="54" t="e">
        <f t="shared" si="9"/>
        <v>#DIV/0!</v>
      </c>
      <c r="K127" s="55"/>
      <c r="L127" s="117" t="e">
        <f t="shared" si="7"/>
        <v>#DIV/0!</v>
      </c>
    </row>
    <row r="128" spans="1:12" ht="15.75" customHeight="1">
      <c r="A128" s="112" t="s">
        <v>181</v>
      </c>
      <c r="B128" s="170"/>
      <c r="C128" s="114">
        <v>0</v>
      </c>
      <c r="D128" s="113">
        <f t="shared" si="10"/>
        <v>0</v>
      </c>
      <c r="E128" s="118" t="s">
        <v>49</v>
      </c>
      <c r="F128" s="113">
        <f t="shared" si="11"/>
        <v>0</v>
      </c>
      <c r="G128" s="116">
        <v>-1</v>
      </c>
      <c r="H128" s="116" t="str">
        <f t="shared" si="8"/>
        <v>NA</v>
      </c>
      <c r="I128" s="116"/>
      <c r="J128" s="54" t="e">
        <f t="shared" si="9"/>
        <v>#DIV/0!</v>
      </c>
      <c r="K128" s="55"/>
      <c r="L128" s="117" t="e">
        <f t="shared" si="7"/>
        <v>#DIV/0!</v>
      </c>
    </row>
    <row r="129" spans="1:12" ht="15.75" customHeight="1">
      <c r="A129" s="112" t="s">
        <v>182</v>
      </c>
      <c r="B129" s="170"/>
      <c r="C129" s="114">
        <v>0</v>
      </c>
      <c r="D129" s="113">
        <f t="shared" si="10"/>
        <v>0</v>
      </c>
      <c r="E129" s="118" t="s">
        <v>49</v>
      </c>
      <c r="F129" s="113">
        <f t="shared" si="11"/>
        <v>0</v>
      </c>
      <c r="G129" s="116">
        <v>-1</v>
      </c>
      <c r="H129" s="116" t="str">
        <f t="shared" si="8"/>
        <v>NA</v>
      </c>
      <c r="I129" s="116"/>
      <c r="J129" s="54" t="e">
        <f t="shared" si="9"/>
        <v>#DIV/0!</v>
      </c>
      <c r="K129" s="55"/>
      <c r="L129" s="117" t="e">
        <f t="shared" si="7"/>
        <v>#DIV/0!</v>
      </c>
    </row>
    <row r="130" spans="1:12" ht="15.75" customHeight="1">
      <c r="A130" s="112" t="s">
        <v>183</v>
      </c>
      <c r="B130" s="170"/>
      <c r="C130" s="114">
        <v>0</v>
      </c>
      <c r="D130" s="113">
        <f t="shared" si="10"/>
        <v>0</v>
      </c>
      <c r="E130" s="118" t="s">
        <v>49</v>
      </c>
      <c r="F130" s="113">
        <f t="shared" si="11"/>
        <v>0</v>
      </c>
      <c r="G130" s="116">
        <v>-1</v>
      </c>
      <c r="H130" s="116" t="str">
        <f t="shared" si="8"/>
        <v>NA</v>
      </c>
      <c r="I130" s="116"/>
      <c r="J130" s="54" t="e">
        <f t="shared" si="9"/>
        <v>#DIV/0!</v>
      </c>
      <c r="K130" s="55"/>
      <c r="L130" s="117" t="e">
        <f t="shared" si="7"/>
        <v>#DIV/0!</v>
      </c>
    </row>
    <row r="131" spans="1:12" ht="15.75" customHeight="1">
      <c r="A131" s="112" t="s">
        <v>184</v>
      </c>
      <c r="B131" s="170"/>
      <c r="C131" s="114">
        <v>0</v>
      </c>
      <c r="D131" s="113">
        <f t="shared" si="10"/>
        <v>0</v>
      </c>
      <c r="E131" s="118" t="s">
        <v>49</v>
      </c>
      <c r="F131" s="113">
        <f t="shared" si="11"/>
        <v>0</v>
      </c>
      <c r="G131" s="116">
        <v>-1</v>
      </c>
      <c r="H131" s="116" t="str">
        <f t="shared" si="8"/>
        <v>NA</v>
      </c>
      <c r="I131" s="116"/>
      <c r="J131" s="54" t="e">
        <f t="shared" si="9"/>
        <v>#DIV/0!</v>
      </c>
      <c r="K131" s="55"/>
      <c r="L131" s="117" t="e">
        <f t="shared" si="7"/>
        <v>#DIV/0!</v>
      </c>
    </row>
    <row r="132" spans="1:12" ht="15.75" customHeight="1">
      <c r="A132" s="112" t="s">
        <v>185</v>
      </c>
      <c r="B132" s="170"/>
      <c r="C132" s="114">
        <v>0</v>
      </c>
      <c r="D132" s="113">
        <f t="shared" si="10"/>
        <v>0</v>
      </c>
      <c r="E132" s="118" t="s">
        <v>49</v>
      </c>
      <c r="F132" s="113">
        <f t="shared" si="11"/>
        <v>0</v>
      </c>
      <c r="G132" s="116">
        <v>-1</v>
      </c>
      <c r="H132" s="116" t="str">
        <f t="shared" si="8"/>
        <v>NA</v>
      </c>
      <c r="I132" s="116"/>
      <c r="J132" s="54" t="e">
        <f t="shared" si="9"/>
        <v>#DIV/0!</v>
      </c>
      <c r="K132" s="55"/>
      <c r="L132" s="117" t="e">
        <f t="shared" si="7"/>
        <v>#DIV/0!</v>
      </c>
    </row>
    <row r="133" spans="1:12" ht="15.75" customHeight="1">
      <c r="A133" s="112" t="s">
        <v>186</v>
      </c>
      <c r="B133" s="170"/>
      <c r="C133" s="114">
        <v>0</v>
      </c>
      <c r="D133" s="113">
        <f t="shared" si="10"/>
        <v>0</v>
      </c>
      <c r="E133" s="118" t="s">
        <v>49</v>
      </c>
      <c r="F133" s="113">
        <f t="shared" si="11"/>
        <v>0</v>
      </c>
      <c r="G133" s="116">
        <v>-1</v>
      </c>
      <c r="H133" s="116" t="str">
        <f t="shared" si="8"/>
        <v>NA</v>
      </c>
      <c r="I133" s="116"/>
      <c r="J133" s="54" t="e">
        <f t="shared" si="9"/>
        <v>#DIV/0!</v>
      </c>
      <c r="K133" s="55"/>
      <c r="L133" s="117" t="e">
        <f t="shared" si="7"/>
        <v>#DIV/0!</v>
      </c>
    </row>
    <row r="134" spans="1:12" ht="15.75" customHeight="1">
      <c r="A134" s="112" t="s">
        <v>187</v>
      </c>
      <c r="B134" s="170"/>
      <c r="C134" s="114">
        <v>0</v>
      </c>
      <c r="D134" s="113">
        <f t="shared" si="10"/>
        <v>0</v>
      </c>
      <c r="E134" s="118" t="s">
        <v>49</v>
      </c>
      <c r="F134" s="113">
        <f t="shared" si="11"/>
        <v>0</v>
      </c>
      <c r="G134" s="116">
        <v>-1</v>
      </c>
      <c r="H134" s="116" t="str">
        <f t="shared" si="8"/>
        <v>NA</v>
      </c>
      <c r="I134" s="116"/>
      <c r="J134" s="54" t="e">
        <f t="shared" si="9"/>
        <v>#DIV/0!</v>
      </c>
      <c r="K134" s="55"/>
      <c r="L134" s="117" t="e">
        <f t="shared" si="7"/>
        <v>#DIV/0!</v>
      </c>
    </row>
    <row r="135" spans="1:12" ht="15.75" customHeight="1">
      <c r="A135" s="112" t="s">
        <v>188</v>
      </c>
      <c r="B135" s="170"/>
      <c r="C135" s="114">
        <v>0</v>
      </c>
      <c r="D135" s="113">
        <f t="shared" si="10"/>
        <v>0</v>
      </c>
      <c r="E135" s="118" t="s">
        <v>49</v>
      </c>
      <c r="F135" s="113">
        <f t="shared" si="11"/>
        <v>0</v>
      </c>
      <c r="G135" s="116">
        <v>-1</v>
      </c>
      <c r="H135" s="116" t="str">
        <f t="shared" si="8"/>
        <v>NA</v>
      </c>
      <c r="I135" s="116"/>
      <c r="J135" s="54" t="e">
        <f t="shared" si="9"/>
        <v>#DIV/0!</v>
      </c>
      <c r="K135" s="55"/>
      <c r="L135" s="117" t="e">
        <f t="shared" si="7"/>
        <v>#DIV/0!</v>
      </c>
    </row>
    <row r="136" spans="1:12" ht="15.75" customHeight="1">
      <c r="A136" s="112" t="s">
        <v>189</v>
      </c>
      <c r="B136" s="170"/>
      <c r="C136" s="114">
        <v>0</v>
      </c>
      <c r="D136" s="113">
        <f t="shared" si="10"/>
        <v>0</v>
      </c>
      <c r="E136" s="118" t="s">
        <v>49</v>
      </c>
      <c r="F136" s="113">
        <f t="shared" si="11"/>
        <v>0</v>
      </c>
      <c r="G136" s="116">
        <v>-1</v>
      </c>
      <c r="H136" s="116" t="str">
        <f t="shared" si="8"/>
        <v>NA</v>
      </c>
      <c r="I136" s="116"/>
      <c r="J136" s="54" t="e">
        <f t="shared" si="9"/>
        <v>#DIV/0!</v>
      </c>
      <c r="K136" s="55"/>
      <c r="L136" s="117" t="e">
        <f t="shared" si="7"/>
        <v>#DIV/0!</v>
      </c>
    </row>
    <row r="137" spans="1:12" ht="15.75" customHeight="1">
      <c r="A137" s="112" t="s">
        <v>190</v>
      </c>
      <c r="B137" s="170"/>
      <c r="C137" s="114">
        <v>0</v>
      </c>
      <c r="D137" s="113">
        <f t="shared" si="10"/>
        <v>0</v>
      </c>
      <c r="E137" s="118" t="s">
        <v>49</v>
      </c>
      <c r="F137" s="113">
        <f t="shared" si="11"/>
        <v>0</v>
      </c>
      <c r="G137" s="116">
        <v>-1</v>
      </c>
      <c r="H137" s="116" t="str">
        <f t="shared" si="8"/>
        <v>NA</v>
      </c>
      <c r="I137" s="116"/>
      <c r="J137" s="54" t="e">
        <f t="shared" si="9"/>
        <v>#DIV/0!</v>
      </c>
      <c r="K137" s="55"/>
      <c r="L137" s="117" t="e">
        <f t="shared" si="7"/>
        <v>#DIV/0!</v>
      </c>
    </row>
    <row r="138" spans="1:12" ht="15.75" customHeight="1">
      <c r="A138" s="112" t="s">
        <v>191</v>
      </c>
      <c r="B138" s="170"/>
      <c r="C138" s="114">
        <v>0</v>
      </c>
      <c r="D138" s="113">
        <f t="shared" si="10"/>
        <v>0</v>
      </c>
      <c r="E138" s="118" t="s">
        <v>49</v>
      </c>
      <c r="F138" s="113">
        <f t="shared" si="11"/>
        <v>0</v>
      </c>
      <c r="G138" s="116">
        <v>-1</v>
      </c>
      <c r="H138" s="116" t="str">
        <f t="shared" si="8"/>
        <v>NA</v>
      </c>
      <c r="I138" s="116"/>
      <c r="J138" s="54" t="e">
        <f t="shared" si="9"/>
        <v>#DIV/0!</v>
      </c>
      <c r="K138" s="55"/>
      <c r="L138" s="117" t="e">
        <f t="shared" ref="L138:L201" si="12">D138/K138</f>
        <v>#DIV/0!</v>
      </c>
    </row>
    <row r="139" spans="1:12" ht="15.75" customHeight="1">
      <c r="A139" s="112" t="s">
        <v>192</v>
      </c>
      <c r="B139" s="170"/>
      <c r="C139" s="114">
        <v>0</v>
      </c>
      <c r="D139" s="113">
        <f t="shared" si="10"/>
        <v>0</v>
      </c>
      <c r="E139" s="118" t="s">
        <v>49</v>
      </c>
      <c r="F139" s="113">
        <f t="shared" si="11"/>
        <v>0</v>
      </c>
      <c r="G139" s="116">
        <v>-1</v>
      </c>
      <c r="H139" s="116" t="str">
        <f t="shared" ref="H139:H202" si="13">IF(G139=-1,"NA",IF(I139&lt;3,0,IF(G139=10,1,IF(G139=9,1,IF(G139=8,0,IF(G139=7,0,IF(G139=-1,"NA",-1)))))))</f>
        <v>NA</v>
      </c>
      <c r="I139" s="116"/>
      <c r="J139" s="54" t="e">
        <f t="shared" ref="J139:J202" si="14">(F139/12)/$B$7</f>
        <v>#DIV/0!</v>
      </c>
      <c r="K139" s="55"/>
      <c r="L139" s="117" t="e">
        <f t="shared" si="12"/>
        <v>#DIV/0!</v>
      </c>
    </row>
    <row r="140" spans="1:12" ht="15.75" customHeight="1">
      <c r="A140" s="112" t="s">
        <v>193</v>
      </c>
      <c r="B140" s="170"/>
      <c r="C140" s="114">
        <v>0</v>
      </c>
      <c r="D140" s="113">
        <f t="shared" si="10"/>
        <v>0</v>
      </c>
      <c r="E140" s="118" t="s">
        <v>49</v>
      </c>
      <c r="F140" s="113">
        <f t="shared" si="11"/>
        <v>0</v>
      </c>
      <c r="G140" s="116">
        <v>-1</v>
      </c>
      <c r="H140" s="116" t="str">
        <f t="shared" si="13"/>
        <v>NA</v>
      </c>
      <c r="I140" s="116"/>
      <c r="J140" s="54" t="e">
        <f t="shared" si="14"/>
        <v>#DIV/0!</v>
      </c>
      <c r="K140" s="55"/>
      <c r="L140" s="117" t="e">
        <f t="shared" si="12"/>
        <v>#DIV/0!</v>
      </c>
    </row>
    <row r="141" spans="1:12" ht="15.75" customHeight="1">
      <c r="A141" s="112" t="s">
        <v>194</v>
      </c>
      <c r="B141" s="170"/>
      <c r="C141" s="114">
        <v>0</v>
      </c>
      <c r="D141" s="113">
        <f t="shared" si="10"/>
        <v>0</v>
      </c>
      <c r="E141" s="118" t="s">
        <v>49</v>
      </c>
      <c r="F141" s="113">
        <f t="shared" si="11"/>
        <v>0</v>
      </c>
      <c r="G141" s="116">
        <v>-1</v>
      </c>
      <c r="H141" s="116" t="str">
        <f t="shared" si="13"/>
        <v>NA</v>
      </c>
      <c r="I141" s="116"/>
      <c r="J141" s="54" t="e">
        <f t="shared" si="14"/>
        <v>#DIV/0!</v>
      </c>
      <c r="K141" s="55"/>
      <c r="L141" s="117" t="e">
        <f t="shared" si="12"/>
        <v>#DIV/0!</v>
      </c>
    </row>
    <row r="142" spans="1:12" ht="15.75" customHeight="1">
      <c r="A142" s="112" t="s">
        <v>195</v>
      </c>
      <c r="B142" s="170"/>
      <c r="C142" s="114">
        <v>0</v>
      </c>
      <c r="D142" s="113">
        <f t="shared" si="10"/>
        <v>0</v>
      </c>
      <c r="E142" s="118" t="s">
        <v>49</v>
      </c>
      <c r="F142" s="113">
        <f t="shared" si="11"/>
        <v>0</v>
      </c>
      <c r="G142" s="116">
        <v>-1</v>
      </c>
      <c r="H142" s="116" t="str">
        <f t="shared" si="13"/>
        <v>NA</v>
      </c>
      <c r="I142" s="116"/>
      <c r="J142" s="54" t="e">
        <f t="shared" si="14"/>
        <v>#DIV/0!</v>
      </c>
      <c r="K142" s="55"/>
      <c r="L142" s="117" t="e">
        <f t="shared" si="12"/>
        <v>#DIV/0!</v>
      </c>
    </row>
    <row r="143" spans="1:12" ht="15.75" customHeight="1">
      <c r="A143" s="112" t="s">
        <v>196</v>
      </c>
      <c r="B143" s="170"/>
      <c r="C143" s="114">
        <v>0</v>
      </c>
      <c r="D143" s="113">
        <f t="shared" si="10"/>
        <v>0</v>
      </c>
      <c r="E143" s="118" t="s">
        <v>49</v>
      </c>
      <c r="F143" s="113">
        <f t="shared" si="11"/>
        <v>0</v>
      </c>
      <c r="G143" s="116">
        <v>-1</v>
      </c>
      <c r="H143" s="116" t="str">
        <f t="shared" si="13"/>
        <v>NA</v>
      </c>
      <c r="I143" s="116"/>
      <c r="J143" s="54" t="e">
        <f t="shared" si="14"/>
        <v>#DIV/0!</v>
      </c>
      <c r="K143" s="55"/>
      <c r="L143" s="117" t="e">
        <f t="shared" si="12"/>
        <v>#DIV/0!</v>
      </c>
    </row>
    <row r="144" spans="1:12" ht="15.75" customHeight="1">
      <c r="A144" s="112" t="s">
        <v>197</v>
      </c>
      <c r="B144" s="170"/>
      <c r="C144" s="114">
        <v>0</v>
      </c>
      <c r="D144" s="113">
        <f t="shared" si="10"/>
        <v>0</v>
      </c>
      <c r="E144" s="118" t="s">
        <v>49</v>
      </c>
      <c r="F144" s="113">
        <f t="shared" si="11"/>
        <v>0</v>
      </c>
      <c r="G144" s="116">
        <v>-1</v>
      </c>
      <c r="H144" s="116" t="str">
        <f t="shared" si="13"/>
        <v>NA</v>
      </c>
      <c r="I144" s="116"/>
      <c r="J144" s="54" t="e">
        <f t="shared" si="14"/>
        <v>#DIV/0!</v>
      </c>
      <c r="K144" s="55"/>
      <c r="L144" s="117" t="e">
        <f t="shared" si="12"/>
        <v>#DIV/0!</v>
      </c>
    </row>
    <row r="145" spans="1:12" ht="15.75" customHeight="1">
      <c r="A145" s="112" t="s">
        <v>198</v>
      </c>
      <c r="B145" s="170"/>
      <c r="C145" s="114">
        <v>0</v>
      </c>
      <c r="D145" s="113">
        <f t="shared" si="10"/>
        <v>0</v>
      </c>
      <c r="E145" s="118" t="s">
        <v>49</v>
      </c>
      <c r="F145" s="113">
        <f t="shared" si="11"/>
        <v>0</v>
      </c>
      <c r="G145" s="116">
        <v>-1</v>
      </c>
      <c r="H145" s="116" t="str">
        <f t="shared" si="13"/>
        <v>NA</v>
      </c>
      <c r="I145" s="116"/>
      <c r="J145" s="54" t="e">
        <f t="shared" si="14"/>
        <v>#DIV/0!</v>
      </c>
      <c r="K145" s="55"/>
      <c r="L145" s="117" t="e">
        <f t="shared" si="12"/>
        <v>#DIV/0!</v>
      </c>
    </row>
    <row r="146" spans="1:12" ht="15.75" customHeight="1">
      <c r="A146" s="112" t="s">
        <v>199</v>
      </c>
      <c r="B146" s="170"/>
      <c r="C146" s="114">
        <v>0</v>
      </c>
      <c r="D146" s="113">
        <f t="shared" si="10"/>
        <v>0</v>
      </c>
      <c r="E146" s="118" t="s">
        <v>49</v>
      </c>
      <c r="F146" s="113">
        <f t="shared" si="11"/>
        <v>0</v>
      </c>
      <c r="G146" s="116">
        <v>-1</v>
      </c>
      <c r="H146" s="116" t="str">
        <f t="shared" si="13"/>
        <v>NA</v>
      </c>
      <c r="I146" s="116"/>
      <c r="J146" s="54" t="e">
        <f t="shared" si="14"/>
        <v>#DIV/0!</v>
      </c>
      <c r="K146" s="55"/>
      <c r="L146" s="117" t="e">
        <f t="shared" si="12"/>
        <v>#DIV/0!</v>
      </c>
    </row>
    <row r="147" spans="1:12" ht="15.75" customHeight="1">
      <c r="A147" s="112" t="s">
        <v>200</v>
      </c>
      <c r="B147" s="170"/>
      <c r="C147" s="114">
        <v>0</v>
      </c>
      <c r="D147" s="113">
        <f t="shared" si="10"/>
        <v>0</v>
      </c>
      <c r="E147" s="118" t="s">
        <v>49</v>
      </c>
      <c r="F147" s="113">
        <f t="shared" si="11"/>
        <v>0</v>
      </c>
      <c r="G147" s="116">
        <v>-1</v>
      </c>
      <c r="H147" s="116" t="str">
        <f t="shared" si="13"/>
        <v>NA</v>
      </c>
      <c r="I147" s="116"/>
      <c r="J147" s="54" t="e">
        <f t="shared" si="14"/>
        <v>#DIV/0!</v>
      </c>
      <c r="K147" s="55"/>
      <c r="L147" s="117" t="e">
        <f t="shared" si="12"/>
        <v>#DIV/0!</v>
      </c>
    </row>
    <row r="148" spans="1:12" ht="15.75" customHeight="1">
      <c r="A148" s="112" t="s">
        <v>201</v>
      </c>
      <c r="B148" s="170"/>
      <c r="C148" s="114">
        <v>0</v>
      </c>
      <c r="D148" s="113">
        <f t="shared" si="10"/>
        <v>0</v>
      </c>
      <c r="E148" s="118" t="s">
        <v>49</v>
      </c>
      <c r="F148" s="113">
        <f t="shared" si="11"/>
        <v>0</v>
      </c>
      <c r="G148" s="116">
        <v>-1</v>
      </c>
      <c r="H148" s="116" t="str">
        <f t="shared" si="13"/>
        <v>NA</v>
      </c>
      <c r="I148" s="116"/>
      <c r="J148" s="54" t="e">
        <f t="shared" si="14"/>
        <v>#DIV/0!</v>
      </c>
      <c r="K148" s="55"/>
      <c r="L148" s="117" t="e">
        <f t="shared" si="12"/>
        <v>#DIV/0!</v>
      </c>
    </row>
    <row r="149" spans="1:12" ht="15.75" customHeight="1">
      <c r="A149" s="112" t="s">
        <v>202</v>
      </c>
      <c r="B149" s="170"/>
      <c r="C149" s="114">
        <v>0</v>
      </c>
      <c r="D149" s="113">
        <f t="shared" si="10"/>
        <v>0</v>
      </c>
      <c r="E149" s="118" t="s">
        <v>49</v>
      </c>
      <c r="F149" s="113">
        <f t="shared" si="11"/>
        <v>0</v>
      </c>
      <c r="G149" s="116">
        <v>-1</v>
      </c>
      <c r="H149" s="116" t="str">
        <f t="shared" si="13"/>
        <v>NA</v>
      </c>
      <c r="I149" s="116"/>
      <c r="J149" s="54" t="e">
        <f t="shared" si="14"/>
        <v>#DIV/0!</v>
      </c>
      <c r="K149" s="55"/>
      <c r="L149" s="117" t="e">
        <f t="shared" si="12"/>
        <v>#DIV/0!</v>
      </c>
    </row>
    <row r="150" spans="1:12" ht="15.75" customHeight="1">
      <c r="A150" s="112" t="s">
        <v>203</v>
      </c>
      <c r="B150" s="170"/>
      <c r="C150" s="114">
        <v>0</v>
      </c>
      <c r="D150" s="113">
        <f t="shared" si="10"/>
        <v>0</v>
      </c>
      <c r="E150" s="118" t="s">
        <v>49</v>
      </c>
      <c r="F150" s="113">
        <f t="shared" si="11"/>
        <v>0</v>
      </c>
      <c r="G150" s="116">
        <v>-1</v>
      </c>
      <c r="H150" s="116" t="str">
        <f t="shared" si="13"/>
        <v>NA</v>
      </c>
      <c r="I150" s="116"/>
      <c r="J150" s="54" t="e">
        <f t="shared" si="14"/>
        <v>#DIV/0!</v>
      </c>
      <c r="K150" s="55"/>
      <c r="L150" s="117" t="e">
        <f t="shared" si="12"/>
        <v>#DIV/0!</v>
      </c>
    </row>
    <row r="151" spans="1:12" ht="15.75" customHeight="1">
      <c r="A151" s="112" t="s">
        <v>204</v>
      </c>
      <c r="B151" s="170"/>
      <c r="C151" s="114">
        <v>0</v>
      </c>
      <c r="D151" s="113">
        <f t="shared" si="10"/>
        <v>0</v>
      </c>
      <c r="E151" s="118" t="s">
        <v>49</v>
      </c>
      <c r="F151" s="113">
        <f t="shared" si="11"/>
        <v>0</v>
      </c>
      <c r="G151" s="116">
        <v>-1</v>
      </c>
      <c r="H151" s="116" t="str">
        <f t="shared" si="13"/>
        <v>NA</v>
      </c>
      <c r="I151" s="116"/>
      <c r="J151" s="54" t="e">
        <f t="shared" si="14"/>
        <v>#DIV/0!</v>
      </c>
      <c r="K151" s="55"/>
      <c r="L151" s="117" t="e">
        <f t="shared" si="12"/>
        <v>#DIV/0!</v>
      </c>
    </row>
    <row r="152" spans="1:12" ht="15.75" customHeight="1">
      <c r="A152" s="112" t="s">
        <v>205</v>
      </c>
      <c r="B152" s="170"/>
      <c r="C152" s="114">
        <v>0</v>
      </c>
      <c r="D152" s="113">
        <f t="shared" si="10"/>
        <v>0</v>
      </c>
      <c r="E152" s="118" t="s">
        <v>49</v>
      </c>
      <c r="F152" s="113">
        <f t="shared" si="11"/>
        <v>0</v>
      </c>
      <c r="G152" s="116">
        <v>-1</v>
      </c>
      <c r="H152" s="116" t="str">
        <f t="shared" si="13"/>
        <v>NA</v>
      </c>
      <c r="I152" s="116"/>
      <c r="J152" s="54" t="e">
        <f t="shared" si="14"/>
        <v>#DIV/0!</v>
      </c>
      <c r="K152" s="55"/>
      <c r="L152" s="117" t="e">
        <f t="shared" si="12"/>
        <v>#DIV/0!</v>
      </c>
    </row>
    <row r="153" spans="1:12" ht="15.75" customHeight="1">
      <c r="A153" s="112" t="s">
        <v>206</v>
      </c>
      <c r="B153" s="170"/>
      <c r="C153" s="114">
        <v>0</v>
      </c>
      <c r="D153" s="113">
        <f t="shared" si="10"/>
        <v>0</v>
      </c>
      <c r="E153" s="118" t="s">
        <v>49</v>
      </c>
      <c r="F153" s="113">
        <f t="shared" si="11"/>
        <v>0</v>
      </c>
      <c r="G153" s="116">
        <v>-1</v>
      </c>
      <c r="H153" s="116" t="str">
        <f t="shared" si="13"/>
        <v>NA</v>
      </c>
      <c r="I153" s="116"/>
      <c r="J153" s="54" t="e">
        <f t="shared" si="14"/>
        <v>#DIV/0!</v>
      </c>
      <c r="K153" s="55"/>
      <c r="L153" s="117" t="e">
        <f t="shared" si="12"/>
        <v>#DIV/0!</v>
      </c>
    </row>
    <row r="154" spans="1:12" ht="15.75" customHeight="1">
      <c r="A154" s="112" t="s">
        <v>207</v>
      </c>
      <c r="B154" s="170"/>
      <c r="C154" s="114">
        <v>0</v>
      </c>
      <c r="D154" s="113">
        <f t="shared" si="10"/>
        <v>0</v>
      </c>
      <c r="E154" s="118" t="s">
        <v>49</v>
      </c>
      <c r="F154" s="113">
        <f t="shared" si="11"/>
        <v>0</v>
      </c>
      <c r="G154" s="116">
        <v>-1</v>
      </c>
      <c r="H154" s="116" t="str">
        <f t="shared" si="13"/>
        <v>NA</v>
      </c>
      <c r="I154" s="116"/>
      <c r="J154" s="54" t="e">
        <f t="shared" si="14"/>
        <v>#DIV/0!</v>
      </c>
      <c r="K154" s="55"/>
      <c r="L154" s="117" t="e">
        <f t="shared" si="12"/>
        <v>#DIV/0!</v>
      </c>
    </row>
    <row r="155" spans="1:12" ht="15.75" customHeight="1">
      <c r="A155" s="112" t="s">
        <v>208</v>
      </c>
      <c r="B155" s="170"/>
      <c r="C155" s="114">
        <v>0</v>
      </c>
      <c r="D155" s="113">
        <f t="shared" si="10"/>
        <v>0</v>
      </c>
      <c r="E155" s="118" t="s">
        <v>49</v>
      </c>
      <c r="F155" s="113">
        <f t="shared" si="11"/>
        <v>0</v>
      </c>
      <c r="G155" s="116">
        <v>-1</v>
      </c>
      <c r="H155" s="116" t="str">
        <f t="shared" si="13"/>
        <v>NA</v>
      </c>
      <c r="I155" s="116"/>
      <c r="J155" s="54" t="e">
        <f t="shared" si="14"/>
        <v>#DIV/0!</v>
      </c>
      <c r="K155" s="55"/>
      <c r="L155" s="117" t="e">
        <f t="shared" si="12"/>
        <v>#DIV/0!</v>
      </c>
    </row>
    <row r="156" spans="1:12" ht="15.75" customHeight="1">
      <c r="A156" s="112" t="s">
        <v>209</v>
      </c>
      <c r="B156" s="170"/>
      <c r="C156" s="114">
        <v>0</v>
      </c>
      <c r="D156" s="113">
        <f t="shared" si="10"/>
        <v>0</v>
      </c>
      <c r="E156" s="118" t="s">
        <v>49</v>
      </c>
      <c r="F156" s="113">
        <f t="shared" si="11"/>
        <v>0</v>
      </c>
      <c r="G156" s="116">
        <v>-1</v>
      </c>
      <c r="H156" s="116" t="str">
        <f t="shared" si="13"/>
        <v>NA</v>
      </c>
      <c r="I156" s="116"/>
      <c r="J156" s="54" t="e">
        <f t="shared" si="14"/>
        <v>#DIV/0!</v>
      </c>
      <c r="K156" s="55"/>
      <c r="L156" s="117" t="e">
        <f t="shared" si="12"/>
        <v>#DIV/0!</v>
      </c>
    </row>
    <row r="157" spans="1:12" ht="15.75" customHeight="1">
      <c r="A157" s="112" t="s">
        <v>210</v>
      </c>
      <c r="B157" s="170"/>
      <c r="C157" s="114">
        <v>0</v>
      </c>
      <c r="D157" s="113">
        <f t="shared" si="10"/>
        <v>0</v>
      </c>
      <c r="E157" s="118" t="s">
        <v>49</v>
      </c>
      <c r="F157" s="113">
        <f t="shared" si="11"/>
        <v>0</v>
      </c>
      <c r="G157" s="116">
        <v>-1</v>
      </c>
      <c r="H157" s="116" t="str">
        <f t="shared" si="13"/>
        <v>NA</v>
      </c>
      <c r="I157" s="116"/>
      <c r="J157" s="54" t="e">
        <f t="shared" si="14"/>
        <v>#DIV/0!</v>
      </c>
      <c r="K157" s="55"/>
      <c r="L157" s="117" t="e">
        <f t="shared" si="12"/>
        <v>#DIV/0!</v>
      </c>
    </row>
    <row r="158" spans="1:12" ht="15.75" customHeight="1">
      <c r="A158" s="112" t="s">
        <v>211</v>
      </c>
      <c r="B158" s="170"/>
      <c r="C158" s="114">
        <v>0</v>
      </c>
      <c r="D158" s="113">
        <f t="shared" ref="D158:D221" si="15">B158/(1+C158)</f>
        <v>0</v>
      </c>
      <c r="E158" s="118" t="s">
        <v>49</v>
      </c>
      <c r="F158" s="113">
        <f t="shared" ref="F158:F221" si="16">(IF(E158="W", D158*52, IF(E158="BW", D158*26, IF(E158="M", D158*13, IF(E158="BM", D158*6.5, D158*4)))))</f>
        <v>0</v>
      </c>
      <c r="G158" s="116">
        <v>-1</v>
      </c>
      <c r="H158" s="116" t="str">
        <f t="shared" si="13"/>
        <v>NA</v>
      </c>
      <c r="I158" s="116"/>
      <c r="J158" s="54" t="e">
        <f t="shared" si="14"/>
        <v>#DIV/0!</v>
      </c>
      <c r="K158" s="55"/>
      <c r="L158" s="117" t="e">
        <f t="shared" si="12"/>
        <v>#DIV/0!</v>
      </c>
    </row>
    <row r="159" spans="1:12" ht="15.75" customHeight="1">
      <c r="A159" s="112" t="s">
        <v>212</v>
      </c>
      <c r="B159" s="170"/>
      <c r="C159" s="114">
        <v>0</v>
      </c>
      <c r="D159" s="113">
        <f t="shared" si="15"/>
        <v>0</v>
      </c>
      <c r="E159" s="118" t="s">
        <v>49</v>
      </c>
      <c r="F159" s="113">
        <f t="shared" si="16"/>
        <v>0</v>
      </c>
      <c r="G159" s="116">
        <v>-1</v>
      </c>
      <c r="H159" s="116" t="str">
        <f t="shared" si="13"/>
        <v>NA</v>
      </c>
      <c r="I159" s="116"/>
      <c r="J159" s="54" t="e">
        <f t="shared" si="14"/>
        <v>#DIV/0!</v>
      </c>
      <c r="K159" s="55"/>
      <c r="L159" s="117" t="e">
        <f t="shared" si="12"/>
        <v>#DIV/0!</v>
      </c>
    </row>
    <row r="160" spans="1:12" ht="15.75" customHeight="1">
      <c r="A160" s="112" t="s">
        <v>213</v>
      </c>
      <c r="B160" s="170"/>
      <c r="C160" s="114">
        <v>0</v>
      </c>
      <c r="D160" s="113">
        <f t="shared" si="15"/>
        <v>0</v>
      </c>
      <c r="E160" s="118" t="s">
        <v>49</v>
      </c>
      <c r="F160" s="113">
        <f t="shared" si="16"/>
        <v>0</v>
      </c>
      <c r="G160" s="116">
        <v>-1</v>
      </c>
      <c r="H160" s="116" t="str">
        <f t="shared" si="13"/>
        <v>NA</v>
      </c>
      <c r="I160" s="116"/>
      <c r="J160" s="54" t="e">
        <f t="shared" si="14"/>
        <v>#DIV/0!</v>
      </c>
      <c r="K160" s="55"/>
      <c r="L160" s="117" t="e">
        <f t="shared" si="12"/>
        <v>#DIV/0!</v>
      </c>
    </row>
    <row r="161" spans="1:12" ht="15.75" customHeight="1">
      <c r="A161" s="112" t="s">
        <v>214</v>
      </c>
      <c r="B161" s="170"/>
      <c r="C161" s="114">
        <v>0</v>
      </c>
      <c r="D161" s="113">
        <f t="shared" si="15"/>
        <v>0</v>
      </c>
      <c r="E161" s="118" t="s">
        <v>49</v>
      </c>
      <c r="F161" s="113">
        <f t="shared" si="16"/>
        <v>0</v>
      </c>
      <c r="G161" s="116">
        <v>-1</v>
      </c>
      <c r="H161" s="116" t="str">
        <f t="shared" si="13"/>
        <v>NA</v>
      </c>
      <c r="I161" s="116"/>
      <c r="J161" s="54" t="e">
        <f t="shared" si="14"/>
        <v>#DIV/0!</v>
      </c>
      <c r="K161" s="55"/>
      <c r="L161" s="117" t="e">
        <f t="shared" si="12"/>
        <v>#DIV/0!</v>
      </c>
    </row>
    <row r="162" spans="1:12" ht="15.75" customHeight="1">
      <c r="A162" s="112" t="s">
        <v>215</v>
      </c>
      <c r="B162" s="170"/>
      <c r="C162" s="114">
        <v>0</v>
      </c>
      <c r="D162" s="113">
        <f t="shared" si="15"/>
        <v>0</v>
      </c>
      <c r="E162" s="118" t="s">
        <v>49</v>
      </c>
      <c r="F162" s="113">
        <f t="shared" si="16"/>
        <v>0</v>
      </c>
      <c r="G162" s="116">
        <v>-1</v>
      </c>
      <c r="H162" s="116" t="str">
        <f t="shared" si="13"/>
        <v>NA</v>
      </c>
      <c r="I162" s="116"/>
      <c r="J162" s="54" t="e">
        <f t="shared" si="14"/>
        <v>#DIV/0!</v>
      </c>
      <c r="K162" s="55"/>
      <c r="L162" s="117" t="e">
        <f t="shared" si="12"/>
        <v>#DIV/0!</v>
      </c>
    </row>
    <row r="163" spans="1:12" ht="15.75" customHeight="1">
      <c r="A163" s="112" t="s">
        <v>216</v>
      </c>
      <c r="B163" s="170"/>
      <c r="C163" s="114">
        <v>0</v>
      </c>
      <c r="D163" s="113">
        <f t="shared" si="15"/>
        <v>0</v>
      </c>
      <c r="E163" s="118" t="s">
        <v>49</v>
      </c>
      <c r="F163" s="113">
        <f t="shared" si="16"/>
        <v>0</v>
      </c>
      <c r="G163" s="116">
        <v>-1</v>
      </c>
      <c r="H163" s="116" t="str">
        <f t="shared" si="13"/>
        <v>NA</v>
      </c>
      <c r="I163" s="116"/>
      <c r="J163" s="54" t="e">
        <f t="shared" si="14"/>
        <v>#DIV/0!</v>
      </c>
      <c r="K163" s="55"/>
      <c r="L163" s="117" t="e">
        <f t="shared" si="12"/>
        <v>#DIV/0!</v>
      </c>
    </row>
    <row r="164" spans="1:12" ht="15.75" customHeight="1">
      <c r="A164" s="112" t="s">
        <v>217</v>
      </c>
      <c r="B164" s="170"/>
      <c r="C164" s="114">
        <v>0</v>
      </c>
      <c r="D164" s="113">
        <f t="shared" si="15"/>
        <v>0</v>
      </c>
      <c r="E164" s="118" t="s">
        <v>49</v>
      </c>
      <c r="F164" s="113">
        <f t="shared" si="16"/>
        <v>0</v>
      </c>
      <c r="G164" s="116">
        <v>-1</v>
      </c>
      <c r="H164" s="116" t="str">
        <f t="shared" si="13"/>
        <v>NA</v>
      </c>
      <c r="I164" s="116"/>
      <c r="J164" s="54" t="e">
        <f t="shared" si="14"/>
        <v>#DIV/0!</v>
      </c>
      <c r="K164" s="55"/>
      <c r="L164" s="117" t="e">
        <f t="shared" si="12"/>
        <v>#DIV/0!</v>
      </c>
    </row>
    <row r="165" spans="1:12" ht="15.75" customHeight="1">
      <c r="A165" s="112" t="s">
        <v>218</v>
      </c>
      <c r="B165" s="170"/>
      <c r="C165" s="114">
        <v>0</v>
      </c>
      <c r="D165" s="113">
        <f t="shared" si="15"/>
        <v>0</v>
      </c>
      <c r="E165" s="118" t="s">
        <v>49</v>
      </c>
      <c r="F165" s="113">
        <f t="shared" si="16"/>
        <v>0</v>
      </c>
      <c r="G165" s="116">
        <v>-1</v>
      </c>
      <c r="H165" s="116" t="str">
        <f t="shared" si="13"/>
        <v>NA</v>
      </c>
      <c r="I165" s="116"/>
      <c r="J165" s="54" t="e">
        <f t="shared" si="14"/>
        <v>#DIV/0!</v>
      </c>
      <c r="K165" s="55"/>
      <c r="L165" s="117" t="e">
        <f t="shared" si="12"/>
        <v>#DIV/0!</v>
      </c>
    </row>
    <row r="166" spans="1:12" ht="15.75" customHeight="1">
      <c r="A166" s="112" t="s">
        <v>219</v>
      </c>
      <c r="B166" s="170"/>
      <c r="C166" s="114">
        <v>0</v>
      </c>
      <c r="D166" s="113">
        <f t="shared" si="15"/>
        <v>0</v>
      </c>
      <c r="E166" s="118" t="s">
        <v>49</v>
      </c>
      <c r="F166" s="113">
        <f t="shared" si="16"/>
        <v>0</v>
      </c>
      <c r="G166" s="116">
        <v>-1</v>
      </c>
      <c r="H166" s="116" t="str">
        <f t="shared" si="13"/>
        <v>NA</v>
      </c>
      <c r="I166" s="116"/>
      <c r="J166" s="54" t="e">
        <f t="shared" si="14"/>
        <v>#DIV/0!</v>
      </c>
      <c r="K166" s="55"/>
      <c r="L166" s="117" t="e">
        <f t="shared" si="12"/>
        <v>#DIV/0!</v>
      </c>
    </row>
    <row r="167" spans="1:12" ht="15.75" customHeight="1">
      <c r="A167" s="112" t="s">
        <v>220</v>
      </c>
      <c r="B167" s="170"/>
      <c r="C167" s="114">
        <v>0</v>
      </c>
      <c r="D167" s="113">
        <f t="shared" si="15"/>
        <v>0</v>
      </c>
      <c r="E167" s="118" t="s">
        <v>49</v>
      </c>
      <c r="F167" s="113">
        <f t="shared" si="16"/>
        <v>0</v>
      </c>
      <c r="G167" s="116">
        <v>-1</v>
      </c>
      <c r="H167" s="116" t="str">
        <f t="shared" si="13"/>
        <v>NA</v>
      </c>
      <c r="I167" s="116"/>
      <c r="J167" s="54" t="e">
        <f t="shared" si="14"/>
        <v>#DIV/0!</v>
      </c>
      <c r="K167" s="55"/>
      <c r="L167" s="117" t="e">
        <f t="shared" si="12"/>
        <v>#DIV/0!</v>
      </c>
    </row>
    <row r="168" spans="1:12" ht="15.75" customHeight="1">
      <c r="A168" s="112" t="s">
        <v>221</v>
      </c>
      <c r="B168" s="170"/>
      <c r="C168" s="114">
        <v>0</v>
      </c>
      <c r="D168" s="113">
        <f t="shared" si="15"/>
        <v>0</v>
      </c>
      <c r="E168" s="118" t="s">
        <v>49</v>
      </c>
      <c r="F168" s="113">
        <f t="shared" si="16"/>
        <v>0</v>
      </c>
      <c r="G168" s="116">
        <v>-1</v>
      </c>
      <c r="H168" s="116" t="str">
        <f t="shared" si="13"/>
        <v>NA</v>
      </c>
      <c r="I168" s="116"/>
      <c r="J168" s="54" t="e">
        <f t="shared" si="14"/>
        <v>#DIV/0!</v>
      </c>
      <c r="K168" s="55"/>
      <c r="L168" s="117" t="e">
        <f t="shared" si="12"/>
        <v>#DIV/0!</v>
      </c>
    </row>
    <row r="169" spans="1:12" ht="15.75" customHeight="1">
      <c r="A169" s="112" t="s">
        <v>222</v>
      </c>
      <c r="B169" s="170"/>
      <c r="C169" s="114">
        <v>0</v>
      </c>
      <c r="D169" s="113">
        <f t="shared" si="15"/>
        <v>0</v>
      </c>
      <c r="E169" s="118" t="s">
        <v>49</v>
      </c>
      <c r="F169" s="113">
        <f t="shared" si="16"/>
        <v>0</v>
      </c>
      <c r="G169" s="116">
        <v>-1</v>
      </c>
      <c r="H169" s="116" t="str">
        <f t="shared" si="13"/>
        <v>NA</v>
      </c>
      <c r="I169" s="116"/>
      <c r="J169" s="54" t="e">
        <f t="shared" si="14"/>
        <v>#DIV/0!</v>
      </c>
      <c r="K169" s="55"/>
      <c r="L169" s="117" t="e">
        <f t="shared" si="12"/>
        <v>#DIV/0!</v>
      </c>
    </row>
    <row r="170" spans="1:12" ht="15.75" customHeight="1">
      <c r="A170" s="112" t="s">
        <v>223</v>
      </c>
      <c r="B170" s="170"/>
      <c r="C170" s="114">
        <v>0</v>
      </c>
      <c r="D170" s="113">
        <f t="shared" si="15"/>
        <v>0</v>
      </c>
      <c r="E170" s="118" t="s">
        <v>49</v>
      </c>
      <c r="F170" s="113">
        <f t="shared" si="16"/>
        <v>0</v>
      </c>
      <c r="G170" s="116">
        <v>-1</v>
      </c>
      <c r="H170" s="116" t="str">
        <f t="shared" si="13"/>
        <v>NA</v>
      </c>
      <c r="I170" s="116"/>
      <c r="J170" s="54" t="e">
        <f t="shared" si="14"/>
        <v>#DIV/0!</v>
      </c>
      <c r="K170" s="55"/>
      <c r="L170" s="117" t="e">
        <f t="shared" si="12"/>
        <v>#DIV/0!</v>
      </c>
    </row>
    <row r="171" spans="1:12" ht="15.75" customHeight="1">
      <c r="A171" s="112" t="s">
        <v>224</v>
      </c>
      <c r="B171" s="170"/>
      <c r="C171" s="114">
        <v>0</v>
      </c>
      <c r="D171" s="113">
        <f t="shared" si="15"/>
        <v>0</v>
      </c>
      <c r="E171" s="118" t="s">
        <v>49</v>
      </c>
      <c r="F171" s="113">
        <f t="shared" si="16"/>
        <v>0</v>
      </c>
      <c r="G171" s="116">
        <v>-1</v>
      </c>
      <c r="H171" s="116" t="str">
        <f t="shared" si="13"/>
        <v>NA</v>
      </c>
      <c r="I171" s="116"/>
      <c r="J171" s="54" t="e">
        <f t="shared" si="14"/>
        <v>#DIV/0!</v>
      </c>
      <c r="K171" s="55"/>
      <c r="L171" s="117" t="e">
        <f t="shared" si="12"/>
        <v>#DIV/0!</v>
      </c>
    </row>
    <row r="172" spans="1:12" ht="15.75" customHeight="1">
      <c r="A172" s="112" t="s">
        <v>225</v>
      </c>
      <c r="B172" s="170"/>
      <c r="C172" s="114">
        <v>0</v>
      </c>
      <c r="D172" s="113">
        <f t="shared" si="15"/>
        <v>0</v>
      </c>
      <c r="E172" s="118" t="s">
        <v>49</v>
      </c>
      <c r="F172" s="113">
        <f t="shared" si="16"/>
        <v>0</v>
      </c>
      <c r="G172" s="116">
        <v>-1</v>
      </c>
      <c r="H172" s="116" t="str">
        <f t="shared" si="13"/>
        <v>NA</v>
      </c>
      <c r="I172" s="116"/>
      <c r="J172" s="54" t="e">
        <f t="shared" si="14"/>
        <v>#DIV/0!</v>
      </c>
      <c r="K172" s="55"/>
      <c r="L172" s="117" t="e">
        <f t="shared" si="12"/>
        <v>#DIV/0!</v>
      </c>
    </row>
    <row r="173" spans="1:12" ht="15.75" customHeight="1">
      <c r="A173" s="112" t="s">
        <v>226</v>
      </c>
      <c r="B173" s="170"/>
      <c r="C173" s="114">
        <v>0</v>
      </c>
      <c r="D173" s="113">
        <f t="shared" si="15"/>
        <v>0</v>
      </c>
      <c r="E173" s="118" t="s">
        <v>49</v>
      </c>
      <c r="F173" s="113">
        <f t="shared" si="16"/>
        <v>0</v>
      </c>
      <c r="G173" s="116">
        <v>-1</v>
      </c>
      <c r="H173" s="116" t="str">
        <f t="shared" si="13"/>
        <v>NA</v>
      </c>
      <c r="I173" s="116"/>
      <c r="J173" s="54" t="e">
        <f t="shared" si="14"/>
        <v>#DIV/0!</v>
      </c>
      <c r="K173" s="55"/>
      <c r="L173" s="117" t="e">
        <f t="shared" si="12"/>
        <v>#DIV/0!</v>
      </c>
    </row>
    <row r="174" spans="1:12" ht="15.75" customHeight="1">
      <c r="A174" s="112" t="s">
        <v>227</v>
      </c>
      <c r="B174" s="170"/>
      <c r="C174" s="114">
        <v>0</v>
      </c>
      <c r="D174" s="113">
        <f t="shared" si="15"/>
        <v>0</v>
      </c>
      <c r="E174" s="118" t="s">
        <v>49</v>
      </c>
      <c r="F174" s="113">
        <f t="shared" si="16"/>
        <v>0</v>
      </c>
      <c r="G174" s="116">
        <v>-1</v>
      </c>
      <c r="H174" s="116" t="str">
        <f t="shared" si="13"/>
        <v>NA</v>
      </c>
      <c r="I174" s="116"/>
      <c r="J174" s="54" t="e">
        <f t="shared" si="14"/>
        <v>#DIV/0!</v>
      </c>
      <c r="K174" s="55"/>
      <c r="L174" s="117" t="e">
        <f t="shared" si="12"/>
        <v>#DIV/0!</v>
      </c>
    </row>
    <row r="175" spans="1:12" ht="15.75" customHeight="1">
      <c r="A175" s="112" t="s">
        <v>228</v>
      </c>
      <c r="B175" s="170"/>
      <c r="C175" s="114">
        <v>0</v>
      </c>
      <c r="D175" s="113">
        <f t="shared" si="15"/>
        <v>0</v>
      </c>
      <c r="E175" s="118" t="s">
        <v>49</v>
      </c>
      <c r="F175" s="113">
        <f t="shared" si="16"/>
        <v>0</v>
      </c>
      <c r="G175" s="116">
        <v>-1</v>
      </c>
      <c r="H175" s="116" t="str">
        <f t="shared" si="13"/>
        <v>NA</v>
      </c>
      <c r="I175" s="116"/>
      <c r="J175" s="54" t="e">
        <f t="shared" si="14"/>
        <v>#DIV/0!</v>
      </c>
      <c r="K175" s="55"/>
      <c r="L175" s="117" t="e">
        <f t="shared" si="12"/>
        <v>#DIV/0!</v>
      </c>
    </row>
    <row r="176" spans="1:12" ht="15.75" customHeight="1">
      <c r="A176" s="112" t="s">
        <v>229</v>
      </c>
      <c r="B176" s="170"/>
      <c r="C176" s="114">
        <v>0</v>
      </c>
      <c r="D176" s="113">
        <f t="shared" si="15"/>
        <v>0</v>
      </c>
      <c r="E176" s="118" t="s">
        <v>49</v>
      </c>
      <c r="F176" s="113">
        <f t="shared" si="16"/>
        <v>0</v>
      </c>
      <c r="G176" s="116">
        <v>-1</v>
      </c>
      <c r="H176" s="116" t="str">
        <f t="shared" si="13"/>
        <v>NA</v>
      </c>
      <c r="I176" s="116"/>
      <c r="J176" s="54" t="e">
        <f t="shared" si="14"/>
        <v>#DIV/0!</v>
      </c>
      <c r="K176" s="55"/>
      <c r="L176" s="117" t="e">
        <f t="shared" si="12"/>
        <v>#DIV/0!</v>
      </c>
    </row>
    <row r="177" spans="1:12" ht="15.75" customHeight="1">
      <c r="A177" s="112" t="s">
        <v>230</v>
      </c>
      <c r="B177" s="170"/>
      <c r="C177" s="114">
        <v>0</v>
      </c>
      <c r="D177" s="113">
        <f t="shared" si="15"/>
        <v>0</v>
      </c>
      <c r="E177" s="118" t="s">
        <v>49</v>
      </c>
      <c r="F177" s="113">
        <f t="shared" si="16"/>
        <v>0</v>
      </c>
      <c r="G177" s="116">
        <v>-1</v>
      </c>
      <c r="H177" s="116" t="str">
        <f t="shared" si="13"/>
        <v>NA</v>
      </c>
      <c r="I177" s="116"/>
      <c r="J177" s="54" t="e">
        <f t="shared" si="14"/>
        <v>#DIV/0!</v>
      </c>
      <c r="K177" s="55"/>
      <c r="L177" s="117" t="e">
        <f t="shared" si="12"/>
        <v>#DIV/0!</v>
      </c>
    </row>
    <row r="178" spans="1:12" ht="15.75" customHeight="1">
      <c r="A178" s="112" t="s">
        <v>231</v>
      </c>
      <c r="B178" s="170"/>
      <c r="C178" s="114">
        <v>0</v>
      </c>
      <c r="D178" s="113">
        <f t="shared" si="15"/>
        <v>0</v>
      </c>
      <c r="E178" s="118" t="s">
        <v>49</v>
      </c>
      <c r="F178" s="113">
        <f t="shared" si="16"/>
        <v>0</v>
      </c>
      <c r="G178" s="116">
        <v>-1</v>
      </c>
      <c r="H178" s="116" t="str">
        <f t="shared" si="13"/>
        <v>NA</v>
      </c>
      <c r="I178" s="116"/>
      <c r="J178" s="54" t="e">
        <f t="shared" si="14"/>
        <v>#DIV/0!</v>
      </c>
      <c r="K178" s="55"/>
      <c r="L178" s="117" t="e">
        <f t="shared" si="12"/>
        <v>#DIV/0!</v>
      </c>
    </row>
    <row r="179" spans="1:12" ht="15.75" customHeight="1">
      <c r="A179" s="112" t="s">
        <v>232</v>
      </c>
      <c r="B179" s="170"/>
      <c r="C179" s="114">
        <v>0</v>
      </c>
      <c r="D179" s="113">
        <f t="shared" si="15"/>
        <v>0</v>
      </c>
      <c r="E179" s="118" t="s">
        <v>49</v>
      </c>
      <c r="F179" s="113">
        <f t="shared" si="16"/>
        <v>0</v>
      </c>
      <c r="G179" s="116">
        <v>-1</v>
      </c>
      <c r="H179" s="116" t="str">
        <f t="shared" si="13"/>
        <v>NA</v>
      </c>
      <c r="I179" s="116"/>
      <c r="J179" s="54" t="e">
        <f t="shared" si="14"/>
        <v>#DIV/0!</v>
      </c>
      <c r="K179" s="55"/>
      <c r="L179" s="117" t="e">
        <f t="shared" si="12"/>
        <v>#DIV/0!</v>
      </c>
    </row>
    <row r="180" spans="1:12" ht="15.75" customHeight="1">
      <c r="A180" s="112" t="s">
        <v>233</v>
      </c>
      <c r="B180" s="170"/>
      <c r="C180" s="114">
        <v>0</v>
      </c>
      <c r="D180" s="113">
        <f t="shared" si="15"/>
        <v>0</v>
      </c>
      <c r="E180" s="118" t="s">
        <v>49</v>
      </c>
      <c r="F180" s="113">
        <f t="shared" si="16"/>
        <v>0</v>
      </c>
      <c r="G180" s="116">
        <v>-1</v>
      </c>
      <c r="H180" s="116" t="str">
        <f t="shared" si="13"/>
        <v>NA</v>
      </c>
      <c r="I180" s="116"/>
      <c r="J180" s="54" t="e">
        <f t="shared" si="14"/>
        <v>#DIV/0!</v>
      </c>
      <c r="K180" s="55"/>
      <c r="L180" s="117" t="e">
        <f t="shared" si="12"/>
        <v>#DIV/0!</v>
      </c>
    </row>
    <row r="181" spans="1:12" ht="15.75" customHeight="1">
      <c r="A181" s="112" t="s">
        <v>234</v>
      </c>
      <c r="B181" s="170"/>
      <c r="C181" s="114">
        <v>0</v>
      </c>
      <c r="D181" s="113">
        <f t="shared" si="15"/>
        <v>0</v>
      </c>
      <c r="E181" s="118" t="s">
        <v>49</v>
      </c>
      <c r="F181" s="113">
        <f t="shared" si="16"/>
        <v>0</v>
      </c>
      <c r="G181" s="116">
        <v>-1</v>
      </c>
      <c r="H181" s="116" t="str">
        <f t="shared" si="13"/>
        <v>NA</v>
      </c>
      <c r="I181" s="116"/>
      <c r="J181" s="54" t="e">
        <f t="shared" si="14"/>
        <v>#DIV/0!</v>
      </c>
      <c r="K181" s="55"/>
      <c r="L181" s="117" t="e">
        <f t="shared" si="12"/>
        <v>#DIV/0!</v>
      </c>
    </row>
    <row r="182" spans="1:12" ht="15.75" customHeight="1">
      <c r="A182" s="112" t="s">
        <v>235</v>
      </c>
      <c r="B182" s="170"/>
      <c r="C182" s="114">
        <v>0</v>
      </c>
      <c r="D182" s="113">
        <f t="shared" si="15"/>
        <v>0</v>
      </c>
      <c r="E182" s="118" t="s">
        <v>49</v>
      </c>
      <c r="F182" s="113">
        <f t="shared" si="16"/>
        <v>0</v>
      </c>
      <c r="G182" s="116">
        <v>-1</v>
      </c>
      <c r="H182" s="116" t="str">
        <f t="shared" si="13"/>
        <v>NA</v>
      </c>
      <c r="I182" s="116"/>
      <c r="J182" s="54" t="e">
        <f t="shared" si="14"/>
        <v>#DIV/0!</v>
      </c>
      <c r="K182" s="55"/>
      <c r="L182" s="117" t="e">
        <f t="shared" si="12"/>
        <v>#DIV/0!</v>
      </c>
    </row>
    <row r="183" spans="1:12" ht="15.75" customHeight="1">
      <c r="A183" s="112" t="s">
        <v>236</v>
      </c>
      <c r="B183" s="170"/>
      <c r="C183" s="114">
        <v>0</v>
      </c>
      <c r="D183" s="113">
        <f t="shared" si="15"/>
        <v>0</v>
      </c>
      <c r="E183" s="118" t="s">
        <v>49</v>
      </c>
      <c r="F183" s="113">
        <f t="shared" si="16"/>
        <v>0</v>
      </c>
      <c r="G183" s="116">
        <v>-1</v>
      </c>
      <c r="H183" s="116" t="str">
        <f t="shared" si="13"/>
        <v>NA</v>
      </c>
      <c r="I183" s="116"/>
      <c r="J183" s="54" t="e">
        <f t="shared" si="14"/>
        <v>#DIV/0!</v>
      </c>
      <c r="K183" s="55"/>
      <c r="L183" s="117" t="e">
        <f t="shared" si="12"/>
        <v>#DIV/0!</v>
      </c>
    </row>
    <row r="184" spans="1:12" ht="15.75" customHeight="1">
      <c r="A184" s="112" t="s">
        <v>237</v>
      </c>
      <c r="B184" s="170"/>
      <c r="C184" s="114">
        <v>0</v>
      </c>
      <c r="D184" s="113">
        <f t="shared" si="15"/>
        <v>0</v>
      </c>
      <c r="E184" s="118" t="s">
        <v>49</v>
      </c>
      <c r="F184" s="113">
        <f t="shared" si="16"/>
        <v>0</v>
      </c>
      <c r="G184" s="116">
        <v>-1</v>
      </c>
      <c r="H184" s="116" t="str">
        <f t="shared" si="13"/>
        <v>NA</v>
      </c>
      <c r="I184" s="116"/>
      <c r="J184" s="54" t="e">
        <f t="shared" si="14"/>
        <v>#DIV/0!</v>
      </c>
      <c r="K184" s="55"/>
      <c r="L184" s="117" t="e">
        <f t="shared" si="12"/>
        <v>#DIV/0!</v>
      </c>
    </row>
    <row r="185" spans="1:12" ht="15.75" customHeight="1">
      <c r="A185" s="112" t="s">
        <v>238</v>
      </c>
      <c r="B185" s="170"/>
      <c r="C185" s="114">
        <v>0</v>
      </c>
      <c r="D185" s="113">
        <f t="shared" si="15"/>
        <v>0</v>
      </c>
      <c r="E185" s="118" t="s">
        <v>49</v>
      </c>
      <c r="F185" s="113">
        <f t="shared" si="16"/>
        <v>0</v>
      </c>
      <c r="G185" s="116">
        <v>-1</v>
      </c>
      <c r="H185" s="116" t="str">
        <f t="shared" si="13"/>
        <v>NA</v>
      </c>
      <c r="I185" s="116"/>
      <c r="J185" s="54" t="e">
        <f t="shared" si="14"/>
        <v>#DIV/0!</v>
      </c>
      <c r="K185" s="55"/>
      <c r="L185" s="117" t="e">
        <f t="shared" si="12"/>
        <v>#DIV/0!</v>
      </c>
    </row>
    <row r="186" spans="1:12" ht="15.75" customHeight="1">
      <c r="A186" s="112" t="s">
        <v>239</v>
      </c>
      <c r="B186" s="170"/>
      <c r="C186" s="114">
        <v>0</v>
      </c>
      <c r="D186" s="113">
        <f t="shared" si="15"/>
        <v>0</v>
      </c>
      <c r="E186" s="118" t="s">
        <v>49</v>
      </c>
      <c r="F186" s="113">
        <f t="shared" si="16"/>
        <v>0</v>
      </c>
      <c r="G186" s="116">
        <v>-1</v>
      </c>
      <c r="H186" s="116" t="str">
        <f t="shared" si="13"/>
        <v>NA</v>
      </c>
      <c r="I186" s="116"/>
      <c r="J186" s="54" t="e">
        <f t="shared" si="14"/>
        <v>#DIV/0!</v>
      </c>
      <c r="K186" s="55"/>
      <c r="L186" s="117" t="e">
        <f t="shared" si="12"/>
        <v>#DIV/0!</v>
      </c>
    </row>
    <row r="187" spans="1:12" ht="15.75" customHeight="1">
      <c r="A187" s="112" t="s">
        <v>240</v>
      </c>
      <c r="B187" s="170"/>
      <c r="C187" s="114">
        <v>0</v>
      </c>
      <c r="D187" s="113">
        <f t="shared" si="15"/>
        <v>0</v>
      </c>
      <c r="E187" s="118" t="s">
        <v>49</v>
      </c>
      <c r="F187" s="113">
        <f t="shared" si="16"/>
        <v>0</v>
      </c>
      <c r="G187" s="116">
        <v>-1</v>
      </c>
      <c r="H187" s="116" t="str">
        <f t="shared" si="13"/>
        <v>NA</v>
      </c>
      <c r="I187" s="116"/>
      <c r="J187" s="54" t="e">
        <f t="shared" si="14"/>
        <v>#DIV/0!</v>
      </c>
      <c r="K187" s="55"/>
      <c r="L187" s="117" t="e">
        <f t="shared" si="12"/>
        <v>#DIV/0!</v>
      </c>
    </row>
    <row r="188" spans="1:12" ht="15.75" customHeight="1">
      <c r="A188" s="112" t="s">
        <v>241</v>
      </c>
      <c r="B188" s="170"/>
      <c r="C188" s="114">
        <v>0</v>
      </c>
      <c r="D188" s="113">
        <f t="shared" si="15"/>
        <v>0</v>
      </c>
      <c r="E188" s="118" t="s">
        <v>49</v>
      </c>
      <c r="F188" s="113">
        <f t="shared" si="16"/>
        <v>0</v>
      </c>
      <c r="G188" s="116">
        <v>-1</v>
      </c>
      <c r="H188" s="116" t="str">
        <f t="shared" si="13"/>
        <v>NA</v>
      </c>
      <c r="I188" s="116"/>
      <c r="J188" s="54" t="e">
        <f t="shared" si="14"/>
        <v>#DIV/0!</v>
      </c>
      <c r="K188" s="55"/>
      <c r="L188" s="117" t="e">
        <f t="shared" si="12"/>
        <v>#DIV/0!</v>
      </c>
    </row>
    <row r="189" spans="1:12" ht="15.75" customHeight="1">
      <c r="A189" s="112" t="s">
        <v>242</v>
      </c>
      <c r="B189" s="170"/>
      <c r="C189" s="114">
        <v>0</v>
      </c>
      <c r="D189" s="113">
        <f t="shared" si="15"/>
        <v>0</v>
      </c>
      <c r="E189" s="118" t="s">
        <v>49</v>
      </c>
      <c r="F189" s="113">
        <f t="shared" si="16"/>
        <v>0</v>
      </c>
      <c r="G189" s="116">
        <v>-1</v>
      </c>
      <c r="H189" s="116" t="str">
        <f t="shared" si="13"/>
        <v>NA</v>
      </c>
      <c r="I189" s="116"/>
      <c r="J189" s="54" t="e">
        <f t="shared" si="14"/>
        <v>#DIV/0!</v>
      </c>
      <c r="K189" s="55"/>
      <c r="L189" s="117" t="e">
        <f t="shared" si="12"/>
        <v>#DIV/0!</v>
      </c>
    </row>
    <row r="190" spans="1:12" ht="15.75" customHeight="1">
      <c r="A190" s="112" t="s">
        <v>243</v>
      </c>
      <c r="B190" s="170"/>
      <c r="C190" s="114">
        <v>0</v>
      </c>
      <c r="D190" s="113">
        <f t="shared" si="15"/>
        <v>0</v>
      </c>
      <c r="E190" s="118" t="s">
        <v>49</v>
      </c>
      <c r="F190" s="113">
        <f t="shared" si="16"/>
        <v>0</v>
      </c>
      <c r="G190" s="116">
        <v>-1</v>
      </c>
      <c r="H190" s="116" t="str">
        <f t="shared" si="13"/>
        <v>NA</v>
      </c>
      <c r="I190" s="116"/>
      <c r="J190" s="54" t="e">
        <f t="shared" si="14"/>
        <v>#DIV/0!</v>
      </c>
      <c r="K190" s="55"/>
      <c r="L190" s="117" t="e">
        <f t="shared" si="12"/>
        <v>#DIV/0!</v>
      </c>
    </row>
    <row r="191" spans="1:12" ht="15.75" customHeight="1">
      <c r="A191" s="112" t="s">
        <v>244</v>
      </c>
      <c r="B191" s="170"/>
      <c r="C191" s="114">
        <v>0</v>
      </c>
      <c r="D191" s="113">
        <f t="shared" si="15"/>
        <v>0</v>
      </c>
      <c r="E191" s="118" t="s">
        <v>49</v>
      </c>
      <c r="F191" s="113">
        <f t="shared" si="16"/>
        <v>0</v>
      </c>
      <c r="G191" s="116">
        <v>-1</v>
      </c>
      <c r="H191" s="116" t="str">
        <f t="shared" si="13"/>
        <v>NA</v>
      </c>
      <c r="I191" s="116"/>
      <c r="J191" s="54" t="e">
        <f t="shared" si="14"/>
        <v>#DIV/0!</v>
      </c>
      <c r="K191" s="55"/>
      <c r="L191" s="117" t="e">
        <f t="shared" si="12"/>
        <v>#DIV/0!</v>
      </c>
    </row>
    <row r="192" spans="1:12" ht="15.75" customHeight="1">
      <c r="A192" s="112" t="s">
        <v>245</v>
      </c>
      <c r="B192" s="170"/>
      <c r="C192" s="114">
        <v>0</v>
      </c>
      <c r="D192" s="113">
        <f t="shared" si="15"/>
        <v>0</v>
      </c>
      <c r="E192" s="118" t="s">
        <v>49</v>
      </c>
      <c r="F192" s="113">
        <f t="shared" si="16"/>
        <v>0</v>
      </c>
      <c r="G192" s="116">
        <v>-1</v>
      </c>
      <c r="H192" s="116" t="str">
        <f t="shared" si="13"/>
        <v>NA</v>
      </c>
      <c r="I192" s="116"/>
      <c r="J192" s="54" t="e">
        <f t="shared" si="14"/>
        <v>#DIV/0!</v>
      </c>
      <c r="K192" s="55"/>
      <c r="L192" s="117" t="e">
        <f t="shared" si="12"/>
        <v>#DIV/0!</v>
      </c>
    </row>
    <row r="193" spans="1:12" ht="15.75" customHeight="1">
      <c r="A193" s="112" t="s">
        <v>246</v>
      </c>
      <c r="B193" s="170"/>
      <c r="C193" s="114">
        <v>0</v>
      </c>
      <c r="D193" s="113">
        <f t="shared" si="15"/>
        <v>0</v>
      </c>
      <c r="E193" s="118" t="s">
        <v>49</v>
      </c>
      <c r="F193" s="113">
        <f t="shared" si="16"/>
        <v>0</v>
      </c>
      <c r="G193" s="116">
        <v>-1</v>
      </c>
      <c r="H193" s="116" t="str">
        <f t="shared" si="13"/>
        <v>NA</v>
      </c>
      <c r="I193" s="116"/>
      <c r="J193" s="54" t="e">
        <f t="shared" si="14"/>
        <v>#DIV/0!</v>
      </c>
      <c r="K193" s="55"/>
      <c r="L193" s="117" t="e">
        <f t="shared" si="12"/>
        <v>#DIV/0!</v>
      </c>
    </row>
    <row r="194" spans="1:12" ht="15.75" customHeight="1">
      <c r="A194" s="112" t="s">
        <v>247</v>
      </c>
      <c r="B194" s="170"/>
      <c r="C194" s="114">
        <v>0</v>
      </c>
      <c r="D194" s="113">
        <f t="shared" si="15"/>
        <v>0</v>
      </c>
      <c r="E194" s="118" t="s">
        <v>49</v>
      </c>
      <c r="F194" s="113">
        <f t="shared" si="16"/>
        <v>0</v>
      </c>
      <c r="G194" s="116">
        <v>-1</v>
      </c>
      <c r="H194" s="116" t="str">
        <f t="shared" si="13"/>
        <v>NA</v>
      </c>
      <c r="I194" s="116"/>
      <c r="J194" s="54" t="e">
        <f t="shared" si="14"/>
        <v>#DIV/0!</v>
      </c>
      <c r="K194" s="55"/>
      <c r="L194" s="117" t="e">
        <f t="shared" si="12"/>
        <v>#DIV/0!</v>
      </c>
    </row>
    <row r="195" spans="1:12" ht="15.75" customHeight="1">
      <c r="A195" s="112" t="s">
        <v>248</v>
      </c>
      <c r="B195" s="170"/>
      <c r="C195" s="114">
        <v>0</v>
      </c>
      <c r="D195" s="113">
        <f t="shared" si="15"/>
        <v>0</v>
      </c>
      <c r="E195" s="118" t="s">
        <v>49</v>
      </c>
      <c r="F195" s="113">
        <f t="shared" si="16"/>
        <v>0</v>
      </c>
      <c r="G195" s="116">
        <v>-1</v>
      </c>
      <c r="H195" s="116" t="str">
        <f t="shared" si="13"/>
        <v>NA</v>
      </c>
      <c r="I195" s="116"/>
      <c r="J195" s="54" t="e">
        <f t="shared" si="14"/>
        <v>#DIV/0!</v>
      </c>
      <c r="K195" s="55"/>
      <c r="L195" s="117" t="e">
        <f t="shared" si="12"/>
        <v>#DIV/0!</v>
      </c>
    </row>
    <row r="196" spans="1:12" ht="15.75" customHeight="1">
      <c r="A196" s="112" t="s">
        <v>249</v>
      </c>
      <c r="B196" s="170"/>
      <c r="C196" s="114">
        <v>0</v>
      </c>
      <c r="D196" s="113">
        <f t="shared" si="15"/>
        <v>0</v>
      </c>
      <c r="E196" s="118" t="s">
        <v>49</v>
      </c>
      <c r="F196" s="113">
        <f t="shared" si="16"/>
        <v>0</v>
      </c>
      <c r="G196" s="116">
        <v>-1</v>
      </c>
      <c r="H196" s="116" t="str">
        <f t="shared" si="13"/>
        <v>NA</v>
      </c>
      <c r="I196" s="116"/>
      <c r="J196" s="54" t="e">
        <f t="shared" si="14"/>
        <v>#DIV/0!</v>
      </c>
      <c r="K196" s="55"/>
      <c r="L196" s="117" t="e">
        <f t="shared" si="12"/>
        <v>#DIV/0!</v>
      </c>
    </row>
    <row r="197" spans="1:12" ht="15.75" customHeight="1">
      <c r="A197" s="112" t="s">
        <v>250</v>
      </c>
      <c r="B197" s="170"/>
      <c r="C197" s="114">
        <v>0</v>
      </c>
      <c r="D197" s="113">
        <f t="shared" si="15"/>
        <v>0</v>
      </c>
      <c r="E197" s="118" t="s">
        <v>49</v>
      </c>
      <c r="F197" s="113">
        <f t="shared" si="16"/>
        <v>0</v>
      </c>
      <c r="G197" s="116">
        <v>-1</v>
      </c>
      <c r="H197" s="116" t="str">
        <f t="shared" si="13"/>
        <v>NA</v>
      </c>
      <c r="I197" s="116"/>
      <c r="J197" s="54" t="e">
        <f t="shared" si="14"/>
        <v>#DIV/0!</v>
      </c>
      <c r="K197" s="55"/>
      <c r="L197" s="117" t="e">
        <f t="shared" si="12"/>
        <v>#DIV/0!</v>
      </c>
    </row>
    <row r="198" spans="1:12" ht="15.75" customHeight="1">
      <c r="A198" s="112" t="s">
        <v>251</v>
      </c>
      <c r="B198" s="170"/>
      <c r="C198" s="114">
        <v>0</v>
      </c>
      <c r="D198" s="113">
        <f t="shared" si="15"/>
        <v>0</v>
      </c>
      <c r="E198" s="118" t="s">
        <v>49</v>
      </c>
      <c r="F198" s="113">
        <f t="shared" si="16"/>
        <v>0</v>
      </c>
      <c r="G198" s="116">
        <v>-1</v>
      </c>
      <c r="H198" s="116" t="str">
        <f t="shared" si="13"/>
        <v>NA</v>
      </c>
      <c r="I198" s="116"/>
      <c r="J198" s="54" t="e">
        <f t="shared" si="14"/>
        <v>#DIV/0!</v>
      </c>
      <c r="K198" s="55"/>
      <c r="L198" s="117" t="e">
        <f t="shared" si="12"/>
        <v>#DIV/0!</v>
      </c>
    </row>
    <row r="199" spans="1:12" ht="15.75" customHeight="1">
      <c r="A199" s="112" t="s">
        <v>252</v>
      </c>
      <c r="B199" s="170"/>
      <c r="C199" s="114">
        <v>0</v>
      </c>
      <c r="D199" s="113">
        <f t="shared" si="15"/>
        <v>0</v>
      </c>
      <c r="E199" s="118" t="s">
        <v>49</v>
      </c>
      <c r="F199" s="113">
        <f t="shared" si="16"/>
        <v>0</v>
      </c>
      <c r="G199" s="116">
        <v>-1</v>
      </c>
      <c r="H199" s="116" t="str">
        <f t="shared" si="13"/>
        <v>NA</v>
      </c>
      <c r="I199" s="116"/>
      <c r="J199" s="54" t="e">
        <f t="shared" si="14"/>
        <v>#DIV/0!</v>
      </c>
      <c r="K199" s="55"/>
      <c r="L199" s="117" t="e">
        <f t="shared" si="12"/>
        <v>#DIV/0!</v>
      </c>
    </row>
    <row r="200" spans="1:12" ht="15.75" customHeight="1">
      <c r="A200" s="112" t="s">
        <v>253</v>
      </c>
      <c r="B200" s="170"/>
      <c r="C200" s="114">
        <v>0</v>
      </c>
      <c r="D200" s="113">
        <f t="shared" si="15"/>
        <v>0</v>
      </c>
      <c r="E200" s="118" t="s">
        <v>49</v>
      </c>
      <c r="F200" s="113">
        <f t="shared" si="16"/>
        <v>0</v>
      </c>
      <c r="G200" s="116">
        <v>-1</v>
      </c>
      <c r="H200" s="116" t="str">
        <f t="shared" si="13"/>
        <v>NA</v>
      </c>
      <c r="I200" s="116"/>
      <c r="J200" s="54" t="e">
        <f t="shared" si="14"/>
        <v>#DIV/0!</v>
      </c>
      <c r="K200" s="55"/>
      <c r="L200" s="117" t="e">
        <f t="shared" si="12"/>
        <v>#DIV/0!</v>
      </c>
    </row>
    <row r="201" spans="1:12" ht="15.75" customHeight="1">
      <c r="A201" s="112" t="s">
        <v>254</v>
      </c>
      <c r="B201" s="170"/>
      <c r="C201" s="114">
        <v>0</v>
      </c>
      <c r="D201" s="113">
        <f t="shared" si="15"/>
        <v>0</v>
      </c>
      <c r="E201" s="118" t="s">
        <v>49</v>
      </c>
      <c r="F201" s="113">
        <f t="shared" si="16"/>
        <v>0</v>
      </c>
      <c r="G201" s="116">
        <v>-1</v>
      </c>
      <c r="H201" s="116" t="str">
        <f t="shared" si="13"/>
        <v>NA</v>
      </c>
      <c r="I201" s="116"/>
      <c r="J201" s="54" t="e">
        <f t="shared" si="14"/>
        <v>#DIV/0!</v>
      </c>
      <c r="K201" s="55"/>
      <c r="L201" s="117" t="e">
        <f t="shared" si="12"/>
        <v>#DIV/0!</v>
      </c>
    </row>
    <row r="202" spans="1:12" ht="15.75" customHeight="1">
      <c r="A202" s="112" t="s">
        <v>255</v>
      </c>
      <c r="B202" s="170"/>
      <c r="C202" s="114">
        <v>0</v>
      </c>
      <c r="D202" s="113">
        <f t="shared" si="15"/>
        <v>0</v>
      </c>
      <c r="E202" s="118" t="s">
        <v>49</v>
      </c>
      <c r="F202" s="113">
        <f t="shared" si="16"/>
        <v>0</v>
      </c>
      <c r="G202" s="116">
        <v>-1</v>
      </c>
      <c r="H202" s="116" t="str">
        <f t="shared" si="13"/>
        <v>NA</v>
      </c>
      <c r="I202" s="116"/>
      <c r="J202" s="54" t="e">
        <f t="shared" si="14"/>
        <v>#DIV/0!</v>
      </c>
      <c r="K202" s="55"/>
      <c r="L202" s="117" t="e">
        <f t="shared" ref="L202:L265" si="17">D202/K202</f>
        <v>#DIV/0!</v>
      </c>
    </row>
    <row r="203" spans="1:12" ht="15.75" customHeight="1">
      <c r="A203" s="112" t="s">
        <v>256</v>
      </c>
      <c r="B203" s="170"/>
      <c r="C203" s="114">
        <v>0</v>
      </c>
      <c r="D203" s="113">
        <f t="shared" si="15"/>
        <v>0</v>
      </c>
      <c r="E203" s="118" t="s">
        <v>49</v>
      </c>
      <c r="F203" s="113">
        <f t="shared" si="16"/>
        <v>0</v>
      </c>
      <c r="G203" s="116">
        <v>-1</v>
      </c>
      <c r="H203" s="116" t="str">
        <f t="shared" ref="H203:H266" si="18">IF(G203=-1,"NA",IF(I203&lt;3,0,IF(G203=10,1,IF(G203=9,1,IF(G203=8,0,IF(G203=7,0,IF(G203=-1,"NA",-1)))))))</f>
        <v>NA</v>
      </c>
      <c r="I203" s="116"/>
      <c r="J203" s="54" t="e">
        <f t="shared" ref="J203:J266" si="19">(F203/12)/$B$7</f>
        <v>#DIV/0!</v>
      </c>
      <c r="K203" s="55"/>
      <c r="L203" s="117" t="e">
        <f t="shared" si="17"/>
        <v>#DIV/0!</v>
      </c>
    </row>
    <row r="204" spans="1:12" ht="15.75" customHeight="1">
      <c r="A204" s="112" t="s">
        <v>257</v>
      </c>
      <c r="B204" s="170"/>
      <c r="C204" s="114">
        <v>0</v>
      </c>
      <c r="D204" s="113">
        <f t="shared" si="15"/>
        <v>0</v>
      </c>
      <c r="E204" s="118" t="s">
        <v>49</v>
      </c>
      <c r="F204" s="113">
        <f t="shared" si="16"/>
        <v>0</v>
      </c>
      <c r="G204" s="116">
        <v>-1</v>
      </c>
      <c r="H204" s="116" t="str">
        <f t="shared" si="18"/>
        <v>NA</v>
      </c>
      <c r="I204" s="116"/>
      <c r="J204" s="54" t="e">
        <f t="shared" si="19"/>
        <v>#DIV/0!</v>
      </c>
      <c r="K204" s="55"/>
      <c r="L204" s="117" t="e">
        <f t="shared" si="17"/>
        <v>#DIV/0!</v>
      </c>
    </row>
    <row r="205" spans="1:12" ht="15.75" customHeight="1">
      <c r="A205" s="112" t="s">
        <v>258</v>
      </c>
      <c r="B205" s="170"/>
      <c r="C205" s="114">
        <v>0</v>
      </c>
      <c r="D205" s="113">
        <f t="shared" si="15"/>
        <v>0</v>
      </c>
      <c r="E205" s="118" t="s">
        <v>49</v>
      </c>
      <c r="F205" s="113">
        <f t="shared" si="16"/>
        <v>0</v>
      </c>
      <c r="G205" s="116">
        <v>-1</v>
      </c>
      <c r="H205" s="116" t="str">
        <f t="shared" si="18"/>
        <v>NA</v>
      </c>
      <c r="I205" s="116"/>
      <c r="J205" s="54" t="e">
        <f t="shared" si="19"/>
        <v>#DIV/0!</v>
      </c>
      <c r="K205" s="55"/>
      <c r="L205" s="117" t="e">
        <f t="shared" si="17"/>
        <v>#DIV/0!</v>
      </c>
    </row>
    <row r="206" spans="1:12" ht="15.75" customHeight="1">
      <c r="A206" s="112" t="s">
        <v>259</v>
      </c>
      <c r="B206" s="170"/>
      <c r="C206" s="114">
        <v>0</v>
      </c>
      <c r="D206" s="113">
        <f t="shared" si="15"/>
        <v>0</v>
      </c>
      <c r="E206" s="118" t="s">
        <v>49</v>
      </c>
      <c r="F206" s="113">
        <f t="shared" si="16"/>
        <v>0</v>
      </c>
      <c r="G206" s="116">
        <v>-1</v>
      </c>
      <c r="H206" s="116" t="str">
        <f t="shared" si="18"/>
        <v>NA</v>
      </c>
      <c r="I206" s="116"/>
      <c r="J206" s="54" t="e">
        <f t="shared" si="19"/>
        <v>#DIV/0!</v>
      </c>
      <c r="K206" s="55"/>
      <c r="L206" s="117" t="e">
        <f t="shared" si="17"/>
        <v>#DIV/0!</v>
      </c>
    </row>
    <row r="207" spans="1:12" ht="15.75" customHeight="1">
      <c r="A207" s="112" t="s">
        <v>260</v>
      </c>
      <c r="B207" s="170"/>
      <c r="C207" s="114">
        <v>0</v>
      </c>
      <c r="D207" s="113">
        <f t="shared" si="15"/>
        <v>0</v>
      </c>
      <c r="E207" s="118" t="s">
        <v>49</v>
      </c>
      <c r="F207" s="113">
        <f t="shared" si="16"/>
        <v>0</v>
      </c>
      <c r="G207" s="116">
        <v>-1</v>
      </c>
      <c r="H207" s="116" t="str">
        <f t="shared" si="18"/>
        <v>NA</v>
      </c>
      <c r="I207" s="116"/>
      <c r="J207" s="54" t="e">
        <f t="shared" si="19"/>
        <v>#DIV/0!</v>
      </c>
      <c r="K207" s="55"/>
      <c r="L207" s="117" t="e">
        <f t="shared" si="17"/>
        <v>#DIV/0!</v>
      </c>
    </row>
    <row r="208" spans="1:12" ht="15.75" customHeight="1">
      <c r="A208" s="112" t="s">
        <v>261</v>
      </c>
      <c r="B208" s="170"/>
      <c r="C208" s="114">
        <v>0</v>
      </c>
      <c r="D208" s="113">
        <f t="shared" si="15"/>
        <v>0</v>
      </c>
      <c r="E208" s="118" t="s">
        <v>49</v>
      </c>
      <c r="F208" s="113">
        <f t="shared" si="16"/>
        <v>0</v>
      </c>
      <c r="G208" s="116">
        <v>-1</v>
      </c>
      <c r="H208" s="116" t="str">
        <f t="shared" si="18"/>
        <v>NA</v>
      </c>
      <c r="I208" s="116"/>
      <c r="J208" s="54" t="e">
        <f t="shared" si="19"/>
        <v>#DIV/0!</v>
      </c>
      <c r="K208" s="55"/>
      <c r="L208" s="117" t="e">
        <f t="shared" si="17"/>
        <v>#DIV/0!</v>
      </c>
    </row>
    <row r="209" spans="1:12" ht="15.75" customHeight="1">
      <c r="A209" s="112" t="s">
        <v>262</v>
      </c>
      <c r="B209" s="170"/>
      <c r="C209" s="114">
        <v>0</v>
      </c>
      <c r="D209" s="113">
        <f t="shared" si="15"/>
        <v>0</v>
      </c>
      <c r="E209" s="118" t="s">
        <v>49</v>
      </c>
      <c r="F209" s="113">
        <f t="shared" si="16"/>
        <v>0</v>
      </c>
      <c r="G209" s="116">
        <v>-1</v>
      </c>
      <c r="H209" s="116" t="str">
        <f t="shared" si="18"/>
        <v>NA</v>
      </c>
      <c r="I209" s="116"/>
      <c r="J209" s="54" t="e">
        <f t="shared" si="19"/>
        <v>#DIV/0!</v>
      </c>
      <c r="K209" s="55"/>
      <c r="L209" s="117" t="e">
        <f t="shared" si="17"/>
        <v>#DIV/0!</v>
      </c>
    </row>
    <row r="210" spans="1:12" ht="15.75" customHeight="1">
      <c r="A210" s="112" t="s">
        <v>263</v>
      </c>
      <c r="B210" s="170"/>
      <c r="C210" s="114">
        <v>0</v>
      </c>
      <c r="D210" s="113">
        <f t="shared" si="15"/>
        <v>0</v>
      </c>
      <c r="E210" s="118" t="s">
        <v>49</v>
      </c>
      <c r="F210" s="113">
        <f t="shared" si="16"/>
        <v>0</v>
      </c>
      <c r="G210" s="116">
        <v>-1</v>
      </c>
      <c r="H210" s="116" t="str">
        <f t="shared" si="18"/>
        <v>NA</v>
      </c>
      <c r="I210" s="116"/>
      <c r="J210" s="54" t="e">
        <f t="shared" si="19"/>
        <v>#DIV/0!</v>
      </c>
      <c r="K210" s="55"/>
      <c r="L210" s="117" t="e">
        <f t="shared" si="17"/>
        <v>#DIV/0!</v>
      </c>
    </row>
    <row r="211" spans="1:12" ht="15.75" customHeight="1">
      <c r="A211" s="112" t="s">
        <v>264</v>
      </c>
      <c r="B211" s="170"/>
      <c r="C211" s="114">
        <v>0</v>
      </c>
      <c r="D211" s="113">
        <f t="shared" si="15"/>
        <v>0</v>
      </c>
      <c r="E211" s="118" t="s">
        <v>49</v>
      </c>
      <c r="F211" s="113">
        <f t="shared" si="16"/>
        <v>0</v>
      </c>
      <c r="G211" s="116">
        <v>-1</v>
      </c>
      <c r="H211" s="116" t="str">
        <f t="shared" si="18"/>
        <v>NA</v>
      </c>
      <c r="I211" s="116"/>
      <c r="J211" s="54" t="e">
        <f t="shared" si="19"/>
        <v>#DIV/0!</v>
      </c>
      <c r="K211" s="55"/>
      <c r="L211" s="117" t="e">
        <f t="shared" si="17"/>
        <v>#DIV/0!</v>
      </c>
    </row>
    <row r="212" spans="1:12" ht="15.75" customHeight="1">
      <c r="A212" s="112" t="s">
        <v>265</v>
      </c>
      <c r="B212" s="170"/>
      <c r="C212" s="114">
        <v>0</v>
      </c>
      <c r="D212" s="113">
        <f t="shared" si="15"/>
        <v>0</v>
      </c>
      <c r="E212" s="118" t="s">
        <v>49</v>
      </c>
      <c r="F212" s="113">
        <f t="shared" si="16"/>
        <v>0</v>
      </c>
      <c r="G212" s="116">
        <v>-1</v>
      </c>
      <c r="H212" s="116" t="str">
        <f t="shared" si="18"/>
        <v>NA</v>
      </c>
      <c r="I212" s="116"/>
      <c r="J212" s="54" t="e">
        <f t="shared" si="19"/>
        <v>#DIV/0!</v>
      </c>
      <c r="K212" s="55"/>
      <c r="L212" s="117" t="e">
        <f t="shared" si="17"/>
        <v>#DIV/0!</v>
      </c>
    </row>
    <row r="213" spans="1:12" ht="15.75" customHeight="1">
      <c r="A213" s="112" t="s">
        <v>266</v>
      </c>
      <c r="B213" s="170"/>
      <c r="C213" s="114">
        <v>0</v>
      </c>
      <c r="D213" s="113">
        <f t="shared" si="15"/>
        <v>0</v>
      </c>
      <c r="E213" s="118" t="s">
        <v>49</v>
      </c>
      <c r="F213" s="113">
        <f t="shared" si="16"/>
        <v>0</v>
      </c>
      <c r="G213" s="116">
        <v>-1</v>
      </c>
      <c r="H213" s="116" t="str">
        <f t="shared" si="18"/>
        <v>NA</v>
      </c>
      <c r="I213" s="116"/>
      <c r="J213" s="54" t="e">
        <f t="shared" si="19"/>
        <v>#DIV/0!</v>
      </c>
      <c r="K213" s="55"/>
      <c r="L213" s="117" t="e">
        <f t="shared" si="17"/>
        <v>#DIV/0!</v>
      </c>
    </row>
    <row r="214" spans="1:12" ht="15.75" customHeight="1">
      <c r="A214" s="112" t="s">
        <v>267</v>
      </c>
      <c r="B214" s="170"/>
      <c r="C214" s="114">
        <v>0</v>
      </c>
      <c r="D214" s="113">
        <f t="shared" si="15"/>
        <v>0</v>
      </c>
      <c r="E214" s="118" t="s">
        <v>49</v>
      </c>
      <c r="F214" s="113">
        <f t="shared" si="16"/>
        <v>0</v>
      </c>
      <c r="G214" s="116">
        <v>-1</v>
      </c>
      <c r="H214" s="116" t="str">
        <f t="shared" si="18"/>
        <v>NA</v>
      </c>
      <c r="I214" s="116"/>
      <c r="J214" s="54" t="e">
        <f t="shared" si="19"/>
        <v>#DIV/0!</v>
      </c>
      <c r="K214" s="55"/>
      <c r="L214" s="117" t="e">
        <f t="shared" si="17"/>
        <v>#DIV/0!</v>
      </c>
    </row>
    <row r="215" spans="1:12" ht="15.75" customHeight="1">
      <c r="A215" s="112" t="s">
        <v>268</v>
      </c>
      <c r="B215" s="170"/>
      <c r="C215" s="114">
        <v>0</v>
      </c>
      <c r="D215" s="113">
        <f t="shared" si="15"/>
        <v>0</v>
      </c>
      <c r="E215" s="118" t="s">
        <v>49</v>
      </c>
      <c r="F215" s="113">
        <f t="shared" si="16"/>
        <v>0</v>
      </c>
      <c r="G215" s="116">
        <v>-1</v>
      </c>
      <c r="H215" s="116" t="str">
        <f t="shared" si="18"/>
        <v>NA</v>
      </c>
      <c r="I215" s="116"/>
      <c r="J215" s="54" t="e">
        <f t="shared" si="19"/>
        <v>#DIV/0!</v>
      </c>
      <c r="K215" s="55"/>
      <c r="L215" s="117" t="e">
        <f t="shared" si="17"/>
        <v>#DIV/0!</v>
      </c>
    </row>
    <row r="216" spans="1:12" ht="15.75" customHeight="1">
      <c r="A216" s="112" t="s">
        <v>269</v>
      </c>
      <c r="B216" s="170"/>
      <c r="C216" s="114">
        <v>0</v>
      </c>
      <c r="D216" s="113">
        <f t="shared" si="15"/>
        <v>0</v>
      </c>
      <c r="E216" s="118" t="s">
        <v>49</v>
      </c>
      <c r="F216" s="113">
        <f t="shared" si="16"/>
        <v>0</v>
      </c>
      <c r="G216" s="116">
        <v>-1</v>
      </c>
      <c r="H216" s="116" t="str">
        <f t="shared" si="18"/>
        <v>NA</v>
      </c>
      <c r="I216" s="116"/>
      <c r="J216" s="54" t="e">
        <f t="shared" si="19"/>
        <v>#DIV/0!</v>
      </c>
      <c r="K216" s="55"/>
      <c r="L216" s="117" t="e">
        <f t="shared" si="17"/>
        <v>#DIV/0!</v>
      </c>
    </row>
    <row r="217" spans="1:12" ht="15.75" customHeight="1">
      <c r="A217" s="112" t="s">
        <v>270</v>
      </c>
      <c r="B217" s="170"/>
      <c r="C217" s="114">
        <v>0</v>
      </c>
      <c r="D217" s="113">
        <f t="shared" si="15"/>
        <v>0</v>
      </c>
      <c r="E217" s="118" t="s">
        <v>49</v>
      </c>
      <c r="F217" s="113">
        <f t="shared" si="16"/>
        <v>0</v>
      </c>
      <c r="G217" s="116">
        <v>-1</v>
      </c>
      <c r="H217" s="116" t="str">
        <f t="shared" si="18"/>
        <v>NA</v>
      </c>
      <c r="I217" s="116"/>
      <c r="J217" s="54" t="e">
        <f t="shared" si="19"/>
        <v>#DIV/0!</v>
      </c>
      <c r="K217" s="55"/>
      <c r="L217" s="117" t="e">
        <f t="shared" si="17"/>
        <v>#DIV/0!</v>
      </c>
    </row>
    <row r="218" spans="1:12" ht="15.75" customHeight="1">
      <c r="A218" s="112" t="s">
        <v>271</v>
      </c>
      <c r="B218" s="170"/>
      <c r="C218" s="114">
        <v>0</v>
      </c>
      <c r="D218" s="113">
        <f t="shared" si="15"/>
        <v>0</v>
      </c>
      <c r="E218" s="118" t="s">
        <v>49</v>
      </c>
      <c r="F218" s="113">
        <f t="shared" si="16"/>
        <v>0</v>
      </c>
      <c r="G218" s="116">
        <v>-1</v>
      </c>
      <c r="H218" s="116" t="str">
        <f t="shared" si="18"/>
        <v>NA</v>
      </c>
      <c r="I218" s="116"/>
      <c r="J218" s="54" t="e">
        <f t="shared" si="19"/>
        <v>#DIV/0!</v>
      </c>
      <c r="K218" s="55"/>
      <c r="L218" s="117" t="e">
        <f t="shared" si="17"/>
        <v>#DIV/0!</v>
      </c>
    </row>
    <row r="219" spans="1:12" ht="15.75" customHeight="1">
      <c r="A219" s="112" t="s">
        <v>272</v>
      </c>
      <c r="B219" s="170"/>
      <c r="C219" s="114">
        <v>0</v>
      </c>
      <c r="D219" s="113">
        <f t="shared" si="15"/>
        <v>0</v>
      </c>
      <c r="E219" s="118" t="s">
        <v>49</v>
      </c>
      <c r="F219" s="113">
        <f t="shared" si="16"/>
        <v>0</v>
      </c>
      <c r="G219" s="116">
        <v>-1</v>
      </c>
      <c r="H219" s="116" t="str">
        <f t="shared" si="18"/>
        <v>NA</v>
      </c>
      <c r="I219" s="116"/>
      <c r="J219" s="54" t="e">
        <f t="shared" si="19"/>
        <v>#DIV/0!</v>
      </c>
      <c r="K219" s="55"/>
      <c r="L219" s="117" t="e">
        <f t="shared" si="17"/>
        <v>#DIV/0!</v>
      </c>
    </row>
    <row r="220" spans="1:12" ht="15.75" customHeight="1">
      <c r="A220" s="112" t="s">
        <v>273</v>
      </c>
      <c r="B220" s="170"/>
      <c r="C220" s="114">
        <v>0</v>
      </c>
      <c r="D220" s="113">
        <f t="shared" si="15"/>
        <v>0</v>
      </c>
      <c r="E220" s="118" t="s">
        <v>49</v>
      </c>
      <c r="F220" s="113">
        <f t="shared" si="16"/>
        <v>0</v>
      </c>
      <c r="G220" s="116">
        <v>-1</v>
      </c>
      <c r="H220" s="116" t="str">
        <f t="shared" si="18"/>
        <v>NA</v>
      </c>
      <c r="I220" s="116"/>
      <c r="J220" s="54" t="e">
        <f t="shared" si="19"/>
        <v>#DIV/0!</v>
      </c>
      <c r="K220" s="55"/>
      <c r="L220" s="117" t="e">
        <f t="shared" si="17"/>
        <v>#DIV/0!</v>
      </c>
    </row>
    <row r="221" spans="1:12" ht="15.75" customHeight="1">
      <c r="A221" s="112" t="s">
        <v>274</v>
      </c>
      <c r="B221" s="170"/>
      <c r="C221" s="114">
        <v>0</v>
      </c>
      <c r="D221" s="113">
        <f t="shared" si="15"/>
        <v>0</v>
      </c>
      <c r="E221" s="118" t="s">
        <v>49</v>
      </c>
      <c r="F221" s="113">
        <f t="shared" si="16"/>
        <v>0</v>
      </c>
      <c r="G221" s="116">
        <v>-1</v>
      </c>
      <c r="H221" s="116" t="str">
        <f t="shared" si="18"/>
        <v>NA</v>
      </c>
      <c r="I221" s="116"/>
      <c r="J221" s="54" t="e">
        <f t="shared" si="19"/>
        <v>#DIV/0!</v>
      </c>
      <c r="K221" s="55"/>
      <c r="L221" s="117" t="e">
        <f t="shared" si="17"/>
        <v>#DIV/0!</v>
      </c>
    </row>
    <row r="222" spans="1:12" ht="15.75" customHeight="1">
      <c r="A222" s="112" t="s">
        <v>275</v>
      </c>
      <c r="B222" s="170"/>
      <c r="C222" s="114">
        <v>0</v>
      </c>
      <c r="D222" s="113">
        <f t="shared" ref="D222:D285" si="20">B222/(1+C222)</f>
        <v>0</v>
      </c>
      <c r="E222" s="118" t="s">
        <v>49</v>
      </c>
      <c r="F222" s="113">
        <f t="shared" ref="F222:F285" si="21">(IF(E222="W", D222*52, IF(E222="BW", D222*26, IF(E222="M", D222*13, IF(E222="BM", D222*6.5, D222*4)))))</f>
        <v>0</v>
      </c>
      <c r="G222" s="116">
        <v>-1</v>
      </c>
      <c r="H222" s="116" t="str">
        <f t="shared" si="18"/>
        <v>NA</v>
      </c>
      <c r="I222" s="116"/>
      <c r="J222" s="54" t="e">
        <f t="shared" si="19"/>
        <v>#DIV/0!</v>
      </c>
      <c r="K222" s="55"/>
      <c r="L222" s="117" t="e">
        <f t="shared" si="17"/>
        <v>#DIV/0!</v>
      </c>
    </row>
    <row r="223" spans="1:12" ht="15.75" customHeight="1">
      <c r="A223" s="112" t="s">
        <v>276</v>
      </c>
      <c r="B223" s="170"/>
      <c r="C223" s="114">
        <v>0</v>
      </c>
      <c r="D223" s="113">
        <f t="shared" si="20"/>
        <v>0</v>
      </c>
      <c r="E223" s="118" t="s">
        <v>49</v>
      </c>
      <c r="F223" s="113">
        <f t="shared" si="21"/>
        <v>0</v>
      </c>
      <c r="G223" s="116">
        <v>-1</v>
      </c>
      <c r="H223" s="116" t="str">
        <f t="shared" si="18"/>
        <v>NA</v>
      </c>
      <c r="I223" s="116"/>
      <c r="J223" s="54" t="e">
        <f t="shared" si="19"/>
        <v>#DIV/0!</v>
      </c>
      <c r="K223" s="55"/>
      <c r="L223" s="117" t="e">
        <f t="shared" si="17"/>
        <v>#DIV/0!</v>
      </c>
    </row>
    <row r="224" spans="1:12" ht="15.75" customHeight="1">
      <c r="A224" s="112" t="s">
        <v>277</v>
      </c>
      <c r="B224" s="170"/>
      <c r="C224" s="114">
        <v>0</v>
      </c>
      <c r="D224" s="113">
        <f t="shared" si="20"/>
        <v>0</v>
      </c>
      <c r="E224" s="118" t="s">
        <v>49</v>
      </c>
      <c r="F224" s="113">
        <f t="shared" si="21"/>
        <v>0</v>
      </c>
      <c r="G224" s="116">
        <v>-1</v>
      </c>
      <c r="H224" s="116" t="str">
        <f t="shared" si="18"/>
        <v>NA</v>
      </c>
      <c r="I224" s="116"/>
      <c r="J224" s="54" t="e">
        <f t="shared" si="19"/>
        <v>#DIV/0!</v>
      </c>
      <c r="K224" s="55"/>
      <c r="L224" s="117" t="e">
        <f t="shared" si="17"/>
        <v>#DIV/0!</v>
      </c>
    </row>
    <row r="225" spans="1:12" ht="15.75" customHeight="1">
      <c r="A225" s="112" t="s">
        <v>278</v>
      </c>
      <c r="B225" s="170"/>
      <c r="C225" s="114">
        <v>0</v>
      </c>
      <c r="D225" s="113">
        <f t="shared" si="20"/>
        <v>0</v>
      </c>
      <c r="E225" s="118" t="s">
        <v>49</v>
      </c>
      <c r="F225" s="113">
        <f t="shared" si="21"/>
        <v>0</v>
      </c>
      <c r="G225" s="116">
        <v>-1</v>
      </c>
      <c r="H225" s="116" t="str">
        <f t="shared" si="18"/>
        <v>NA</v>
      </c>
      <c r="I225" s="116"/>
      <c r="J225" s="54" t="e">
        <f t="shared" si="19"/>
        <v>#DIV/0!</v>
      </c>
      <c r="K225" s="55"/>
      <c r="L225" s="117" t="e">
        <f t="shared" si="17"/>
        <v>#DIV/0!</v>
      </c>
    </row>
    <row r="226" spans="1:12" ht="15.75" customHeight="1">
      <c r="A226" s="112" t="s">
        <v>279</v>
      </c>
      <c r="B226" s="170"/>
      <c r="C226" s="114">
        <v>0</v>
      </c>
      <c r="D226" s="113">
        <f t="shared" si="20"/>
        <v>0</v>
      </c>
      <c r="E226" s="118" t="s">
        <v>49</v>
      </c>
      <c r="F226" s="113">
        <f t="shared" si="21"/>
        <v>0</v>
      </c>
      <c r="G226" s="116">
        <v>-1</v>
      </c>
      <c r="H226" s="116" t="str">
        <f t="shared" si="18"/>
        <v>NA</v>
      </c>
      <c r="I226" s="116"/>
      <c r="J226" s="54" t="e">
        <f t="shared" si="19"/>
        <v>#DIV/0!</v>
      </c>
      <c r="K226" s="55"/>
      <c r="L226" s="117" t="e">
        <f t="shared" si="17"/>
        <v>#DIV/0!</v>
      </c>
    </row>
    <row r="227" spans="1:12" ht="15.75" customHeight="1">
      <c r="A227" s="112" t="s">
        <v>280</v>
      </c>
      <c r="B227" s="170"/>
      <c r="C227" s="114">
        <v>0</v>
      </c>
      <c r="D227" s="113">
        <f t="shared" si="20"/>
        <v>0</v>
      </c>
      <c r="E227" s="118" t="s">
        <v>49</v>
      </c>
      <c r="F227" s="113">
        <f t="shared" si="21"/>
        <v>0</v>
      </c>
      <c r="G227" s="116">
        <v>-1</v>
      </c>
      <c r="H227" s="116" t="str">
        <f t="shared" si="18"/>
        <v>NA</v>
      </c>
      <c r="I227" s="116"/>
      <c r="J227" s="54" t="e">
        <f t="shared" si="19"/>
        <v>#DIV/0!</v>
      </c>
      <c r="K227" s="55"/>
      <c r="L227" s="117" t="e">
        <f t="shared" si="17"/>
        <v>#DIV/0!</v>
      </c>
    </row>
    <row r="228" spans="1:12" ht="15.75" customHeight="1">
      <c r="A228" s="112" t="s">
        <v>281</v>
      </c>
      <c r="B228" s="170"/>
      <c r="C228" s="114">
        <v>0</v>
      </c>
      <c r="D228" s="113">
        <f t="shared" si="20"/>
        <v>0</v>
      </c>
      <c r="E228" s="118" t="s">
        <v>49</v>
      </c>
      <c r="F228" s="113">
        <f t="shared" si="21"/>
        <v>0</v>
      </c>
      <c r="G228" s="116">
        <v>-1</v>
      </c>
      <c r="H228" s="116" t="str">
        <f t="shared" si="18"/>
        <v>NA</v>
      </c>
      <c r="I228" s="116"/>
      <c r="J228" s="54" t="e">
        <f t="shared" si="19"/>
        <v>#DIV/0!</v>
      </c>
      <c r="K228" s="55"/>
      <c r="L228" s="117" t="e">
        <f t="shared" si="17"/>
        <v>#DIV/0!</v>
      </c>
    </row>
    <row r="229" spans="1:12" ht="15.75" customHeight="1">
      <c r="A229" s="112" t="s">
        <v>282</v>
      </c>
      <c r="B229" s="170"/>
      <c r="C229" s="114">
        <v>0</v>
      </c>
      <c r="D229" s="113">
        <f t="shared" si="20"/>
        <v>0</v>
      </c>
      <c r="E229" s="118" t="s">
        <v>49</v>
      </c>
      <c r="F229" s="113">
        <f t="shared" si="21"/>
        <v>0</v>
      </c>
      <c r="G229" s="116">
        <v>-1</v>
      </c>
      <c r="H229" s="116" t="str">
        <f t="shared" si="18"/>
        <v>NA</v>
      </c>
      <c r="I229" s="116"/>
      <c r="J229" s="54" t="e">
        <f t="shared" si="19"/>
        <v>#DIV/0!</v>
      </c>
      <c r="K229" s="55"/>
      <c r="L229" s="117" t="e">
        <f t="shared" si="17"/>
        <v>#DIV/0!</v>
      </c>
    </row>
    <row r="230" spans="1:12" ht="15.75" customHeight="1">
      <c r="A230" s="112" t="s">
        <v>283</v>
      </c>
      <c r="B230" s="170"/>
      <c r="C230" s="114">
        <v>0</v>
      </c>
      <c r="D230" s="113">
        <f t="shared" si="20"/>
        <v>0</v>
      </c>
      <c r="E230" s="118" t="s">
        <v>49</v>
      </c>
      <c r="F230" s="113">
        <f t="shared" si="21"/>
        <v>0</v>
      </c>
      <c r="G230" s="116">
        <v>-1</v>
      </c>
      <c r="H230" s="116" t="str">
        <f t="shared" si="18"/>
        <v>NA</v>
      </c>
      <c r="I230" s="116"/>
      <c r="J230" s="54" t="e">
        <f t="shared" si="19"/>
        <v>#DIV/0!</v>
      </c>
      <c r="K230" s="55"/>
      <c r="L230" s="117" t="e">
        <f t="shared" si="17"/>
        <v>#DIV/0!</v>
      </c>
    </row>
    <row r="231" spans="1:12" ht="15.75" customHeight="1">
      <c r="A231" s="112" t="s">
        <v>284</v>
      </c>
      <c r="B231" s="170"/>
      <c r="C231" s="114">
        <v>0</v>
      </c>
      <c r="D231" s="113">
        <f t="shared" si="20"/>
        <v>0</v>
      </c>
      <c r="E231" s="118" t="s">
        <v>49</v>
      </c>
      <c r="F231" s="113">
        <f t="shared" si="21"/>
        <v>0</v>
      </c>
      <c r="G231" s="116">
        <v>-1</v>
      </c>
      <c r="H231" s="116" t="str">
        <f t="shared" si="18"/>
        <v>NA</v>
      </c>
      <c r="I231" s="116"/>
      <c r="J231" s="54" t="e">
        <f t="shared" si="19"/>
        <v>#DIV/0!</v>
      </c>
      <c r="K231" s="55"/>
      <c r="L231" s="117" t="e">
        <f t="shared" si="17"/>
        <v>#DIV/0!</v>
      </c>
    </row>
    <row r="232" spans="1:12" ht="15.75" customHeight="1">
      <c r="A232" s="112" t="s">
        <v>285</v>
      </c>
      <c r="B232" s="170"/>
      <c r="C232" s="114">
        <v>0</v>
      </c>
      <c r="D232" s="113">
        <f t="shared" si="20"/>
        <v>0</v>
      </c>
      <c r="E232" s="118" t="s">
        <v>49</v>
      </c>
      <c r="F232" s="113">
        <f t="shared" si="21"/>
        <v>0</v>
      </c>
      <c r="G232" s="116">
        <v>-1</v>
      </c>
      <c r="H232" s="116" t="str">
        <f t="shared" si="18"/>
        <v>NA</v>
      </c>
      <c r="I232" s="116"/>
      <c r="J232" s="54" t="e">
        <f t="shared" si="19"/>
        <v>#DIV/0!</v>
      </c>
      <c r="K232" s="55"/>
      <c r="L232" s="117" t="e">
        <f t="shared" si="17"/>
        <v>#DIV/0!</v>
      </c>
    </row>
    <row r="233" spans="1:12" ht="15.75" customHeight="1">
      <c r="A233" s="112" t="s">
        <v>286</v>
      </c>
      <c r="B233" s="170"/>
      <c r="C233" s="114">
        <v>0</v>
      </c>
      <c r="D233" s="113">
        <f t="shared" si="20"/>
        <v>0</v>
      </c>
      <c r="E233" s="118" t="s">
        <v>49</v>
      </c>
      <c r="F233" s="113">
        <f t="shared" si="21"/>
        <v>0</v>
      </c>
      <c r="G233" s="116">
        <v>-1</v>
      </c>
      <c r="H233" s="116" t="str">
        <f t="shared" si="18"/>
        <v>NA</v>
      </c>
      <c r="I233" s="116"/>
      <c r="J233" s="54" t="e">
        <f t="shared" si="19"/>
        <v>#DIV/0!</v>
      </c>
      <c r="K233" s="55"/>
      <c r="L233" s="117" t="e">
        <f t="shared" si="17"/>
        <v>#DIV/0!</v>
      </c>
    </row>
    <row r="234" spans="1:12" ht="15.75" customHeight="1">
      <c r="A234" s="112" t="s">
        <v>287</v>
      </c>
      <c r="B234" s="170"/>
      <c r="C234" s="114">
        <v>0</v>
      </c>
      <c r="D234" s="113">
        <f t="shared" si="20"/>
        <v>0</v>
      </c>
      <c r="E234" s="118" t="s">
        <v>49</v>
      </c>
      <c r="F234" s="113">
        <f t="shared" si="21"/>
        <v>0</v>
      </c>
      <c r="G234" s="116">
        <v>-1</v>
      </c>
      <c r="H234" s="116" t="str">
        <f t="shared" si="18"/>
        <v>NA</v>
      </c>
      <c r="I234" s="116"/>
      <c r="J234" s="54" t="e">
        <f t="shared" si="19"/>
        <v>#DIV/0!</v>
      </c>
      <c r="K234" s="55"/>
      <c r="L234" s="117" t="e">
        <f t="shared" si="17"/>
        <v>#DIV/0!</v>
      </c>
    </row>
    <row r="235" spans="1:12" ht="15.75" customHeight="1">
      <c r="A235" s="112" t="s">
        <v>288</v>
      </c>
      <c r="B235" s="170"/>
      <c r="C235" s="114">
        <v>0</v>
      </c>
      <c r="D235" s="113">
        <f t="shared" si="20"/>
        <v>0</v>
      </c>
      <c r="E235" s="118" t="s">
        <v>49</v>
      </c>
      <c r="F235" s="113">
        <f t="shared" si="21"/>
        <v>0</v>
      </c>
      <c r="G235" s="116">
        <v>-1</v>
      </c>
      <c r="H235" s="116" t="str">
        <f t="shared" si="18"/>
        <v>NA</v>
      </c>
      <c r="I235" s="116"/>
      <c r="J235" s="54" t="e">
        <f t="shared" si="19"/>
        <v>#DIV/0!</v>
      </c>
      <c r="K235" s="55"/>
      <c r="L235" s="117" t="e">
        <f t="shared" si="17"/>
        <v>#DIV/0!</v>
      </c>
    </row>
    <row r="236" spans="1:12" ht="15.75" customHeight="1">
      <c r="A236" s="112" t="s">
        <v>289</v>
      </c>
      <c r="B236" s="170"/>
      <c r="C236" s="114">
        <v>0</v>
      </c>
      <c r="D236" s="113">
        <f t="shared" si="20"/>
        <v>0</v>
      </c>
      <c r="E236" s="118" t="s">
        <v>49</v>
      </c>
      <c r="F236" s="113">
        <f t="shared" si="21"/>
        <v>0</v>
      </c>
      <c r="G236" s="116">
        <v>-1</v>
      </c>
      <c r="H236" s="116" t="str">
        <f t="shared" si="18"/>
        <v>NA</v>
      </c>
      <c r="I236" s="116"/>
      <c r="J236" s="54" t="e">
        <f t="shared" si="19"/>
        <v>#DIV/0!</v>
      </c>
      <c r="K236" s="55"/>
      <c r="L236" s="117" t="e">
        <f t="shared" si="17"/>
        <v>#DIV/0!</v>
      </c>
    </row>
    <row r="237" spans="1:12" ht="15.75" customHeight="1">
      <c r="A237" s="112" t="s">
        <v>290</v>
      </c>
      <c r="B237" s="170"/>
      <c r="C237" s="114">
        <v>0</v>
      </c>
      <c r="D237" s="113">
        <f t="shared" si="20"/>
        <v>0</v>
      </c>
      <c r="E237" s="118" t="s">
        <v>49</v>
      </c>
      <c r="F237" s="113">
        <f t="shared" si="21"/>
        <v>0</v>
      </c>
      <c r="G237" s="116">
        <v>-1</v>
      </c>
      <c r="H237" s="116" t="str">
        <f t="shared" si="18"/>
        <v>NA</v>
      </c>
      <c r="I237" s="116"/>
      <c r="J237" s="54" t="e">
        <f t="shared" si="19"/>
        <v>#DIV/0!</v>
      </c>
      <c r="K237" s="55"/>
      <c r="L237" s="117" t="e">
        <f t="shared" si="17"/>
        <v>#DIV/0!</v>
      </c>
    </row>
    <row r="238" spans="1:12" ht="15.75" customHeight="1">
      <c r="A238" s="112" t="s">
        <v>291</v>
      </c>
      <c r="B238" s="170"/>
      <c r="C238" s="114">
        <v>0</v>
      </c>
      <c r="D238" s="113">
        <f t="shared" si="20"/>
        <v>0</v>
      </c>
      <c r="E238" s="118" t="s">
        <v>49</v>
      </c>
      <c r="F238" s="113">
        <f t="shared" si="21"/>
        <v>0</v>
      </c>
      <c r="G238" s="116">
        <v>-1</v>
      </c>
      <c r="H238" s="116" t="str">
        <f t="shared" si="18"/>
        <v>NA</v>
      </c>
      <c r="I238" s="116"/>
      <c r="J238" s="54" t="e">
        <f t="shared" si="19"/>
        <v>#DIV/0!</v>
      </c>
      <c r="K238" s="55"/>
      <c r="L238" s="117" t="e">
        <f t="shared" si="17"/>
        <v>#DIV/0!</v>
      </c>
    </row>
    <row r="239" spans="1:12" ht="15.75" customHeight="1">
      <c r="A239" s="112" t="s">
        <v>292</v>
      </c>
      <c r="B239" s="170"/>
      <c r="C239" s="114">
        <v>0</v>
      </c>
      <c r="D239" s="113">
        <f t="shared" si="20"/>
        <v>0</v>
      </c>
      <c r="E239" s="118" t="s">
        <v>49</v>
      </c>
      <c r="F239" s="113">
        <f t="shared" si="21"/>
        <v>0</v>
      </c>
      <c r="G239" s="116">
        <v>-1</v>
      </c>
      <c r="H239" s="116" t="str">
        <f t="shared" si="18"/>
        <v>NA</v>
      </c>
      <c r="I239" s="116"/>
      <c r="J239" s="54" t="e">
        <f t="shared" si="19"/>
        <v>#DIV/0!</v>
      </c>
      <c r="K239" s="55"/>
      <c r="L239" s="117" t="e">
        <f t="shared" si="17"/>
        <v>#DIV/0!</v>
      </c>
    </row>
    <row r="240" spans="1:12" ht="15.75" customHeight="1">
      <c r="A240" s="112" t="s">
        <v>293</v>
      </c>
      <c r="B240" s="170"/>
      <c r="C240" s="114">
        <v>0</v>
      </c>
      <c r="D240" s="113">
        <f t="shared" si="20"/>
        <v>0</v>
      </c>
      <c r="E240" s="118" t="s">
        <v>49</v>
      </c>
      <c r="F240" s="113">
        <f t="shared" si="21"/>
        <v>0</v>
      </c>
      <c r="G240" s="116">
        <v>-1</v>
      </c>
      <c r="H240" s="116" t="str">
        <f t="shared" si="18"/>
        <v>NA</v>
      </c>
      <c r="I240" s="116"/>
      <c r="J240" s="54" t="e">
        <f t="shared" si="19"/>
        <v>#DIV/0!</v>
      </c>
      <c r="K240" s="55"/>
      <c r="L240" s="117" t="e">
        <f t="shared" si="17"/>
        <v>#DIV/0!</v>
      </c>
    </row>
    <row r="241" spans="1:12" ht="15.75" customHeight="1">
      <c r="A241" s="112" t="s">
        <v>294</v>
      </c>
      <c r="B241" s="170"/>
      <c r="C241" s="114">
        <v>0</v>
      </c>
      <c r="D241" s="113">
        <f t="shared" si="20"/>
        <v>0</v>
      </c>
      <c r="E241" s="118" t="s">
        <v>49</v>
      </c>
      <c r="F241" s="113">
        <f t="shared" si="21"/>
        <v>0</v>
      </c>
      <c r="G241" s="116">
        <v>-1</v>
      </c>
      <c r="H241" s="116" t="str">
        <f t="shared" si="18"/>
        <v>NA</v>
      </c>
      <c r="I241" s="116"/>
      <c r="J241" s="54" t="e">
        <f t="shared" si="19"/>
        <v>#DIV/0!</v>
      </c>
      <c r="K241" s="55"/>
      <c r="L241" s="117" t="e">
        <f t="shared" si="17"/>
        <v>#DIV/0!</v>
      </c>
    </row>
    <row r="242" spans="1:12" ht="15.75" customHeight="1">
      <c r="A242" s="112" t="s">
        <v>295</v>
      </c>
      <c r="B242" s="170"/>
      <c r="C242" s="114">
        <v>0</v>
      </c>
      <c r="D242" s="113">
        <f t="shared" si="20"/>
        <v>0</v>
      </c>
      <c r="E242" s="118" t="s">
        <v>49</v>
      </c>
      <c r="F242" s="113">
        <f t="shared" si="21"/>
        <v>0</v>
      </c>
      <c r="G242" s="116">
        <v>-1</v>
      </c>
      <c r="H242" s="116" t="str">
        <f t="shared" si="18"/>
        <v>NA</v>
      </c>
      <c r="I242" s="116"/>
      <c r="J242" s="54" t="e">
        <f t="shared" si="19"/>
        <v>#DIV/0!</v>
      </c>
      <c r="K242" s="55"/>
      <c r="L242" s="117" t="e">
        <f t="shared" si="17"/>
        <v>#DIV/0!</v>
      </c>
    </row>
    <row r="243" spans="1:12" ht="15.75" customHeight="1">
      <c r="A243" s="112" t="s">
        <v>296</v>
      </c>
      <c r="B243" s="170"/>
      <c r="C243" s="114">
        <v>0</v>
      </c>
      <c r="D243" s="113">
        <f t="shared" si="20"/>
        <v>0</v>
      </c>
      <c r="E243" s="118" t="s">
        <v>49</v>
      </c>
      <c r="F243" s="113">
        <f t="shared" si="21"/>
        <v>0</v>
      </c>
      <c r="G243" s="116">
        <v>-1</v>
      </c>
      <c r="H243" s="116" t="str">
        <f t="shared" si="18"/>
        <v>NA</v>
      </c>
      <c r="I243" s="116"/>
      <c r="J243" s="54" t="e">
        <f t="shared" si="19"/>
        <v>#DIV/0!</v>
      </c>
      <c r="K243" s="55"/>
      <c r="L243" s="117" t="e">
        <f t="shared" si="17"/>
        <v>#DIV/0!</v>
      </c>
    </row>
    <row r="244" spans="1:12" ht="15.75" customHeight="1">
      <c r="A244" s="112" t="s">
        <v>297</v>
      </c>
      <c r="B244" s="170"/>
      <c r="C244" s="114">
        <v>0</v>
      </c>
      <c r="D244" s="113">
        <f t="shared" si="20"/>
        <v>0</v>
      </c>
      <c r="E244" s="118" t="s">
        <v>49</v>
      </c>
      <c r="F244" s="113">
        <f t="shared" si="21"/>
        <v>0</v>
      </c>
      <c r="G244" s="116">
        <v>-1</v>
      </c>
      <c r="H244" s="116" t="str">
        <f t="shared" si="18"/>
        <v>NA</v>
      </c>
      <c r="I244" s="116"/>
      <c r="J244" s="54" t="e">
        <f t="shared" si="19"/>
        <v>#DIV/0!</v>
      </c>
      <c r="K244" s="55"/>
      <c r="L244" s="117" t="e">
        <f t="shared" si="17"/>
        <v>#DIV/0!</v>
      </c>
    </row>
    <row r="245" spans="1:12" ht="15.75" customHeight="1">
      <c r="A245" s="112" t="s">
        <v>298</v>
      </c>
      <c r="B245" s="170"/>
      <c r="C245" s="114">
        <v>0</v>
      </c>
      <c r="D245" s="113">
        <f t="shared" si="20"/>
        <v>0</v>
      </c>
      <c r="E245" s="118" t="s">
        <v>49</v>
      </c>
      <c r="F245" s="113">
        <f t="shared" si="21"/>
        <v>0</v>
      </c>
      <c r="G245" s="116">
        <v>-1</v>
      </c>
      <c r="H245" s="116" t="str">
        <f t="shared" si="18"/>
        <v>NA</v>
      </c>
      <c r="I245" s="116"/>
      <c r="J245" s="54" t="e">
        <f t="shared" si="19"/>
        <v>#DIV/0!</v>
      </c>
      <c r="K245" s="55"/>
      <c r="L245" s="117" t="e">
        <f t="shared" si="17"/>
        <v>#DIV/0!</v>
      </c>
    </row>
    <row r="246" spans="1:12" ht="15.75" customHeight="1">
      <c r="A246" s="112" t="s">
        <v>299</v>
      </c>
      <c r="B246" s="170"/>
      <c r="C246" s="114">
        <v>0</v>
      </c>
      <c r="D246" s="113">
        <f t="shared" si="20"/>
        <v>0</v>
      </c>
      <c r="E246" s="118" t="s">
        <v>49</v>
      </c>
      <c r="F246" s="113">
        <f t="shared" si="21"/>
        <v>0</v>
      </c>
      <c r="G246" s="116">
        <v>-1</v>
      </c>
      <c r="H246" s="116" t="str">
        <f t="shared" si="18"/>
        <v>NA</v>
      </c>
      <c r="I246" s="116"/>
      <c r="J246" s="54" t="e">
        <f t="shared" si="19"/>
        <v>#DIV/0!</v>
      </c>
      <c r="K246" s="55"/>
      <c r="L246" s="117" t="e">
        <f t="shared" si="17"/>
        <v>#DIV/0!</v>
      </c>
    </row>
    <row r="247" spans="1:12" ht="15.75" customHeight="1">
      <c r="A247" s="112" t="s">
        <v>300</v>
      </c>
      <c r="B247" s="170"/>
      <c r="C247" s="114">
        <v>0</v>
      </c>
      <c r="D247" s="113">
        <f t="shared" si="20"/>
        <v>0</v>
      </c>
      <c r="E247" s="118" t="s">
        <v>49</v>
      </c>
      <c r="F247" s="113">
        <f t="shared" si="21"/>
        <v>0</v>
      </c>
      <c r="G247" s="116">
        <v>-1</v>
      </c>
      <c r="H247" s="116" t="str">
        <f t="shared" si="18"/>
        <v>NA</v>
      </c>
      <c r="I247" s="116"/>
      <c r="J247" s="54" t="e">
        <f t="shared" si="19"/>
        <v>#DIV/0!</v>
      </c>
      <c r="K247" s="55"/>
      <c r="L247" s="117" t="e">
        <f t="shared" si="17"/>
        <v>#DIV/0!</v>
      </c>
    </row>
    <row r="248" spans="1:12" ht="15.75" customHeight="1">
      <c r="A248" s="112" t="s">
        <v>301</v>
      </c>
      <c r="B248" s="170"/>
      <c r="C248" s="114">
        <v>0</v>
      </c>
      <c r="D248" s="113">
        <f t="shared" si="20"/>
        <v>0</v>
      </c>
      <c r="E248" s="118" t="s">
        <v>49</v>
      </c>
      <c r="F248" s="113">
        <f t="shared" si="21"/>
        <v>0</v>
      </c>
      <c r="G248" s="116">
        <v>-1</v>
      </c>
      <c r="H248" s="116" t="str">
        <f t="shared" si="18"/>
        <v>NA</v>
      </c>
      <c r="I248" s="116"/>
      <c r="J248" s="54" t="e">
        <f t="shared" si="19"/>
        <v>#DIV/0!</v>
      </c>
      <c r="K248" s="55"/>
      <c r="L248" s="117" t="e">
        <f t="shared" si="17"/>
        <v>#DIV/0!</v>
      </c>
    </row>
    <row r="249" spans="1:12" ht="15.75" customHeight="1">
      <c r="A249" s="112" t="s">
        <v>302</v>
      </c>
      <c r="B249" s="170"/>
      <c r="C249" s="114">
        <v>0</v>
      </c>
      <c r="D249" s="113">
        <f t="shared" si="20"/>
        <v>0</v>
      </c>
      <c r="E249" s="118" t="s">
        <v>49</v>
      </c>
      <c r="F249" s="113">
        <f t="shared" si="21"/>
        <v>0</v>
      </c>
      <c r="G249" s="116">
        <v>-1</v>
      </c>
      <c r="H249" s="116" t="str">
        <f t="shared" si="18"/>
        <v>NA</v>
      </c>
      <c r="I249" s="116"/>
      <c r="J249" s="54" t="e">
        <f t="shared" si="19"/>
        <v>#DIV/0!</v>
      </c>
      <c r="K249" s="55"/>
      <c r="L249" s="117" t="e">
        <f t="shared" si="17"/>
        <v>#DIV/0!</v>
      </c>
    </row>
    <row r="250" spans="1:12" ht="15.75" customHeight="1">
      <c r="A250" s="112" t="s">
        <v>303</v>
      </c>
      <c r="B250" s="170"/>
      <c r="C250" s="114">
        <v>0</v>
      </c>
      <c r="D250" s="113">
        <f t="shared" si="20"/>
        <v>0</v>
      </c>
      <c r="E250" s="118" t="s">
        <v>49</v>
      </c>
      <c r="F250" s="113">
        <f t="shared" si="21"/>
        <v>0</v>
      </c>
      <c r="G250" s="116">
        <v>-1</v>
      </c>
      <c r="H250" s="116" t="str">
        <f t="shared" si="18"/>
        <v>NA</v>
      </c>
      <c r="I250" s="116"/>
      <c r="J250" s="54" t="e">
        <f t="shared" si="19"/>
        <v>#DIV/0!</v>
      </c>
      <c r="K250" s="55"/>
      <c r="L250" s="117" t="e">
        <f t="shared" si="17"/>
        <v>#DIV/0!</v>
      </c>
    </row>
    <row r="251" spans="1:12" ht="15.75" customHeight="1">
      <c r="A251" s="112" t="s">
        <v>304</v>
      </c>
      <c r="B251" s="170"/>
      <c r="C251" s="114">
        <v>0</v>
      </c>
      <c r="D251" s="113">
        <f t="shared" si="20"/>
        <v>0</v>
      </c>
      <c r="E251" s="118" t="s">
        <v>49</v>
      </c>
      <c r="F251" s="113">
        <f t="shared" si="21"/>
        <v>0</v>
      </c>
      <c r="G251" s="116">
        <v>-1</v>
      </c>
      <c r="H251" s="116" t="str">
        <f t="shared" si="18"/>
        <v>NA</v>
      </c>
      <c r="I251" s="116"/>
      <c r="J251" s="54" t="e">
        <f t="shared" si="19"/>
        <v>#DIV/0!</v>
      </c>
      <c r="K251" s="55"/>
      <c r="L251" s="117" t="e">
        <f t="shared" si="17"/>
        <v>#DIV/0!</v>
      </c>
    </row>
    <row r="252" spans="1:12" ht="15.75" customHeight="1">
      <c r="A252" s="112" t="s">
        <v>305</v>
      </c>
      <c r="B252" s="170"/>
      <c r="C252" s="114">
        <v>0</v>
      </c>
      <c r="D252" s="113">
        <f t="shared" si="20"/>
        <v>0</v>
      </c>
      <c r="E252" s="118" t="s">
        <v>49</v>
      </c>
      <c r="F252" s="113">
        <f t="shared" si="21"/>
        <v>0</v>
      </c>
      <c r="G252" s="116">
        <v>-1</v>
      </c>
      <c r="H252" s="116" t="str">
        <f t="shared" si="18"/>
        <v>NA</v>
      </c>
      <c r="I252" s="116"/>
      <c r="J252" s="54" t="e">
        <f t="shared" si="19"/>
        <v>#DIV/0!</v>
      </c>
      <c r="K252" s="55"/>
      <c r="L252" s="117" t="e">
        <f t="shared" si="17"/>
        <v>#DIV/0!</v>
      </c>
    </row>
    <row r="253" spans="1:12" ht="15.75" customHeight="1">
      <c r="A253" s="112" t="s">
        <v>306</v>
      </c>
      <c r="B253" s="170"/>
      <c r="C253" s="114">
        <v>0</v>
      </c>
      <c r="D253" s="113">
        <f t="shared" si="20"/>
        <v>0</v>
      </c>
      <c r="E253" s="118" t="s">
        <v>49</v>
      </c>
      <c r="F253" s="113">
        <f t="shared" si="21"/>
        <v>0</v>
      </c>
      <c r="G253" s="116">
        <v>-1</v>
      </c>
      <c r="H253" s="116" t="str">
        <f t="shared" si="18"/>
        <v>NA</v>
      </c>
      <c r="I253" s="116"/>
      <c r="J253" s="54" t="e">
        <f t="shared" si="19"/>
        <v>#DIV/0!</v>
      </c>
      <c r="K253" s="55"/>
      <c r="L253" s="117" t="e">
        <f t="shared" si="17"/>
        <v>#DIV/0!</v>
      </c>
    </row>
    <row r="254" spans="1:12" ht="15.75" customHeight="1">
      <c r="A254" s="112" t="s">
        <v>307</v>
      </c>
      <c r="B254" s="170"/>
      <c r="C254" s="114">
        <v>0</v>
      </c>
      <c r="D254" s="113">
        <f t="shared" si="20"/>
        <v>0</v>
      </c>
      <c r="E254" s="118" t="s">
        <v>49</v>
      </c>
      <c r="F254" s="113">
        <f t="shared" si="21"/>
        <v>0</v>
      </c>
      <c r="G254" s="116">
        <v>-1</v>
      </c>
      <c r="H254" s="116" t="str">
        <f t="shared" si="18"/>
        <v>NA</v>
      </c>
      <c r="I254" s="116"/>
      <c r="J254" s="54" t="e">
        <f t="shared" si="19"/>
        <v>#DIV/0!</v>
      </c>
      <c r="K254" s="55"/>
      <c r="L254" s="117" t="e">
        <f t="shared" si="17"/>
        <v>#DIV/0!</v>
      </c>
    </row>
    <row r="255" spans="1:12" ht="15.75" customHeight="1">
      <c r="A255" s="112" t="s">
        <v>308</v>
      </c>
      <c r="B255" s="170"/>
      <c r="C255" s="114">
        <v>0</v>
      </c>
      <c r="D255" s="113">
        <f t="shared" si="20"/>
        <v>0</v>
      </c>
      <c r="E255" s="118" t="s">
        <v>49</v>
      </c>
      <c r="F255" s="113">
        <f t="shared" si="21"/>
        <v>0</v>
      </c>
      <c r="G255" s="116">
        <v>-1</v>
      </c>
      <c r="H255" s="116" t="str">
        <f t="shared" si="18"/>
        <v>NA</v>
      </c>
      <c r="I255" s="116"/>
      <c r="J255" s="54" t="e">
        <f t="shared" si="19"/>
        <v>#DIV/0!</v>
      </c>
      <c r="K255" s="55"/>
      <c r="L255" s="117" t="e">
        <f t="shared" si="17"/>
        <v>#DIV/0!</v>
      </c>
    </row>
    <row r="256" spans="1:12" ht="15.75" customHeight="1">
      <c r="A256" s="112" t="s">
        <v>309</v>
      </c>
      <c r="B256" s="170"/>
      <c r="C256" s="114">
        <v>0</v>
      </c>
      <c r="D256" s="113">
        <f t="shared" si="20"/>
        <v>0</v>
      </c>
      <c r="E256" s="118" t="s">
        <v>49</v>
      </c>
      <c r="F256" s="113">
        <f t="shared" si="21"/>
        <v>0</v>
      </c>
      <c r="G256" s="116">
        <v>-1</v>
      </c>
      <c r="H256" s="116" t="str">
        <f t="shared" si="18"/>
        <v>NA</v>
      </c>
      <c r="I256" s="116"/>
      <c r="J256" s="54" t="e">
        <f t="shared" si="19"/>
        <v>#DIV/0!</v>
      </c>
      <c r="K256" s="55"/>
      <c r="L256" s="117" t="e">
        <f t="shared" si="17"/>
        <v>#DIV/0!</v>
      </c>
    </row>
    <row r="257" spans="1:12" ht="15.75" customHeight="1">
      <c r="A257" s="112" t="s">
        <v>310</v>
      </c>
      <c r="B257" s="170"/>
      <c r="C257" s="114">
        <v>0</v>
      </c>
      <c r="D257" s="113">
        <f t="shared" si="20"/>
        <v>0</v>
      </c>
      <c r="E257" s="118" t="s">
        <v>49</v>
      </c>
      <c r="F257" s="113">
        <f t="shared" si="21"/>
        <v>0</v>
      </c>
      <c r="G257" s="116">
        <v>-1</v>
      </c>
      <c r="H257" s="116" t="str">
        <f t="shared" si="18"/>
        <v>NA</v>
      </c>
      <c r="I257" s="116"/>
      <c r="J257" s="54" t="e">
        <f t="shared" si="19"/>
        <v>#DIV/0!</v>
      </c>
      <c r="K257" s="55"/>
      <c r="L257" s="117" t="e">
        <f t="shared" si="17"/>
        <v>#DIV/0!</v>
      </c>
    </row>
    <row r="258" spans="1:12" ht="15.75" customHeight="1">
      <c r="A258" s="112" t="s">
        <v>311</v>
      </c>
      <c r="B258" s="170"/>
      <c r="C258" s="114">
        <v>0</v>
      </c>
      <c r="D258" s="113">
        <f t="shared" si="20"/>
        <v>0</v>
      </c>
      <c r="E258" s="118" t="s">
        <v>49</v>
      </c>
      <c r="F258" s="113">
        <f t="shared" si="21"/>
        <v>0</v>
      </c>
      <c r="G258" s="116">
        <v>-1</v>
      </c>
      <c r="H258" s="116" t="str">
        <f t="shared" si="18"/>
        <v>NA</v>
      </c>
      <c r="I258" s="116"/>
      <c r="J258" s="54" t="e">
        <f t="shared" si="19"/>
        <v>#DIV/0!</v>
      </c>
      <c r="K258" s="55"/>
      <c r="L258" s="117" t="e">
        <f t="shared" si="17"/>
        <v>#DIV/0!</v>
      </c>
    </row>
    <row r="259" spans="1:12" ht="15.75" customHeight="1">
      <c r="A259" s="112" t="s">
        <v>312</v>
      </c>
      <c r="B259" s="170"/>
      <c r="C259" s="114">
        <v>0</v>
      </c>
      <c r="D259" s="113">
        <f t="shared" si="20"/>
        <v>0</v>
      </c>
      <c r="E259" s="118" t="s">
        <v>49</v>
      </c>
      <c r="F259" s="113">
        <f t="shared" si="21"/>
        <v>0</v>
      </c>
      <c r="G259" s="116">
        <v>-1</v>
      </c>
      <c r="H259" s="116" t="str">
        <f t="shared" si="18"/>
        <v>NA</v>
      </c>
      <c r="I259" s="116"/>
      <c r="J259" s="54" t="e">
        <f t="shared" si="19"/>
        <v>#DIV/0!</v>
      </c>
      <c r="K259" s="55"/>
      <c r="L259" s="117" t="e">
        <f t="shared" si="17"/>
        <v>#DIV/0!</v>
      </c>
    </row>
    <row r="260" spans="1:12" ht="15.75" customHeight="1">
      <c r="A260" s="112" t="s">
        <v>313</v>
      </c>
      <c r="B260" s="170"/>
      <c r="C260" s="114">
        <v>0</v>
      </c>
      <c r="D260" s="113">
        <f t="shared" si="20"/>
        <v>0</v>
      </c>
      <c r="E260" s="118" t="s">
        <v>49</v>
      </c>
      <c r="F260" s="113">
        <f t="shared" si="21"/>
        <v>0</v>
      </c>
      <c r="G260" s="116">
        <v>-1</v>
      </c>
      <c r="H260" s="116" t="str">
        <f t="shared" si="18"/>
        <v>NA</v>
      </c>
      <c r="I260" s="116"/>
      <c r="J260" s="54" t="e">
        <f t="shared" si="19"/>
        <v>#DIV/0!</v>
      </c>
      <c r="K260" s="55"/>
      <c r="L260" s="117" t="e">
        <f t="shared" si="17"/>
        <v>#DIV/0!</v>
      </c>
    </row>
    <row r="261" spans="1:12" ht="15.75" customHeight="1">
      <c r="A261" s="112" t="s">
        <v>314</v>
      </c>
      <c r="B261" s="170"/>
      <c r="C261" s="114">
        <v>0</v>
      </c>
      <c r="D261" s="113">
        <f t="shared" si="20"/>
        <v>0</v>
      </c>
      <c r="E261" s="118" t="s">
        <v>49</v>
      </c>
      <c r="F261" s="113">
        <f t="shared" si="21"/>
        <v>0</v>
      </c>
      <c r="G261" s="116">
        <v>-1</v>
      </c>
      <c r="H261" s="116" t="str">
        <f t="shared" si="18"/>
        <v>NA</v>
      </c>
      <c r="I261" s="116"/>
      <c r="J261" s="54" t="e">
        <f t="shared" si="19"/>
        <v>#DIV/0!</v>
      </c>
      <c r="K261" s="55"/>
      <c r="L261" s="117" t="e">
        <f t="shared" si="17"/>
        <v>#DIV/0!</v>
      </c>
    </row>
    <row r="262" spans="1:12" ht="15.75" customHeight="1">
      <c r="A262" s="112" t="s">
        <v>315</v>
      </c>
      <c r="B262" s="170"/>
      <c r="C262" s="114">
        <v>0</v>
      </c>
      <c r="D262" s="113">
        <f t="shared" si="20"/>
        <v>0</v>
      </c>
      <c r="E262" s="118" t="s">
        <v>49</v>
      </c>
      <c r="F262" s="113">
        <f t="shared" si="21"/>
        <v>0</v>
      </c>
      <c r="G262" s="116">
        <v>-1</v>
      </c>
      <c r="H262" s="116" t="str">
        <f t="shared" si="18"/>
        <v>NA</v>
      </c>
      <c r="I262" s="116"/>
      <c r="J262" s="54" t="e">
        <f t="shared" si="19"/>
        <v>#DIV/0!</v>
      </c>
      <c r="K262" s="55"/>
      <c r="L262" s="117" t="e">
        <f t="shared" si="17"/>
        <v>#DIV/0!</v>
      </c>
    </row>
    <row r="263" spans="1:12" ht="15.75" customHeight="1">
      <c r="A263" s="112" t="s">
        <v>316</v>
      </c>
      <c r="B263" s="170"/>
      <c r="C263" s="114">
        <v>0</v>
      </c>
      <c r="D263" s="113">
        <f t="shared" si="20"/>
        <v>0</v>
      </c>
      <c r="E263" s="118" t="s">
        <v>49</v>
      </c>
      <c r="F263" s="113">
        <f t="shared" si="21"/>
        <v>0</v>
      </c>
      <c r="G263" s="116">
        <v>-1</v>
      </c>
      <c r="H263" s="116" t="str">
        <f t="shared" si="18"/>
        <v>NA</v>
      </c>
      <c r="I263" s="116"/>
      <c r="J263" s="54" t="e">
        <f t="shared" si="19"/>
        <v>#DIV/0!</v>
      </c>
      <c r="K263" s="55"/>
      <c r="L263" s="117" t="e">
        <f t="shared" si="17"/>
        <v>#DIV/0!</v>
      </c>
    </row>
    <row r="264" spans="1:12" ht="15.75" customHeight="1">
      <c r="A264" s="112" t="s">
        <v>317</v>
      </c>
      <c r="B264" s="170"/>
      <c r="C264" s="114">
        <v>0</v>
      </c>
      <c r="D264" s="113">
        <f t="shared" si="20"/>
        <v>0</v>
      </c>
      <c r="E264" s="118" t="s">
        <v>49</v>
      </c>
      <c r="F264" s="113">
        <f t="shared" si="21"/>
        <v>0</v>
      </c>
      <c r="G264" s="116">
        <v>-1</v>
      </c>
      <c r="H264" s="116" t="str">
        <f t="shared" si="18"/>
        <v>NA</v>
      </c>
      <c r="I264" s="116"/>
      <c r="J264" s="54" t="e">
        <f t="shared" si="19"/>
        <v>#DIV/0!</v>
      </c>
      <c r="K264" s="55"/>
      <c r="L264" s="117" t="e">
        <f t="shared" si="17"/>
        <v>#DIV/0!</v>
      </c>
    </row>
    <row r="265" spans="1:12" ht="15.75" customHeight="1">
      <c r="A265" s="112" t="s">
        <v>318</v>
      </c>
      <c r="B265" s="170"/>
      <c r="C265" s="114">
        <v>0</v>
      </c>
      <c r="D265" s="113">
        <f t="shared" si="20"/>
        <v>0</v>
      </c>
      <c r="E265" s="118" t="s">
        <v>49</v>
      </c>
      <c r="F265" s="113">
        <f t="shared" si="21"/>
        <v>0</v>
      </c>
      <c r="G265" s="116">
        <v>-1</v>
      </c>
      <c r="H265" s="116" t="str">
        <f t="shared" si="18"/>
        <v>NA</v>
      </c>
      <c r="I265" s="116"/>
      <c r="J265" s="54" t="e">
        <f t="shared" si="19"/>
        <v>#DIV/0!</v>
      </c>
      <c r="K265" s="55"/>
      <c r="L265" s="117" t="e">
        <f t="shared" si="17"/>
        <v>#DIV/0!</v>
      </c>
    </row>
    <row r="266" spans="1:12" ht="15.75" customHeight="1">
      <c r="A266" s="112" t="s">
        <v>319</v>
      </c>
      <c r="B266" s="170"/>
      <c r="C266" s="114">
        <v>0</v>
      </c>
      <c r="D266" s="113">
        <f t="shared" si="20"/>
        <v>0</v>
      </c>
      <c r="E266" s="118" t="s">
        <v>49</v>
      </c>
      <c r="F266" s="113">
        <f t="shared" si="21"/>
        <v>0</v>
      </c>
      <c r="G266" s="116">
        <v>-1</v>
      </c>
      <c r="H266" s="116" t="str">
        <f t="shared" si="18"/>
        <v>NA</v>
      </c>
      <c r="I266" s="116"/>
      <c r="J266" s="54" t="e">
        <f t="shared" si="19"/>
        <v>#DIV/0!</v>
      </c>
      <c r="K266" s="55"/>
      <c r="L266" s="117" t="e">
        <f t="shared" ref="L266:L309" si="22">D266/K266</f>
        <v>#DIV/0!</v>
      </c>
    </row>
    <row r="267" spans="1:12" ht="15.75" customHeight="1">
      <c r="A267" s="112" t="s">
        <v>320</v>
      </c>
      <c r="B267" s="170"/>
      <c r="C267" s="114">
        <v>0</v>
      </c>
      <c r="D267" s="113">
        <f t="shared" si="20"/>
        <v>0</v>
      </c>
      <c r="E267" s="118" t="s">
        <v>49</v>
      </c>
      <c r="F267" s="113">
        <f t="shared" si="21"/>
        <v>0</v>
      </c>
      <c r="G267" s="116">
        <v>-1</v>
      </c>
      <c r="H267" s="116" t="str">
        <f t="shared" ref="H267:H309" si="23">IF(G267=-1,"NA",IF(I267&lt;3,0,IF(G267=10,1,IF(G267=9,1,IF(G267=8,0,IF(G267=7,0,IF(G267=-1,"NA",-1)))))))</f>
        <v>NA</v>
      </c>
      <c r="I267" s="116"/>
      <c r="J267" s="54" t="e">
        <f t="shared" ref="J267:J309" si="24">(F267/12)/$B$7</f>
        <v>#DIV/0!</v>
      </c>
      <c r="K267" s="55"/>
      <c r="L267" s="117" t="e">
        <f t="shared" si="22"/>
        <v>#DIV/0!</v>
      </c>
    </row>
    <row r="268" spans="1:12" ht="15.75" customHeight="1">
      <c r="A268" s="112" t="s">
        <v>321</v>
      </c>
      <c r="B268" s="170"/>
      <c r="C268" s="114">
        <v>0</v>
      </c>
      <c r="D268" s="113">
        <f t="shared" si="20"/>
        <v>0</v>
      </c>
      <c r="E268" s="118" t="s">
        <v>49</v>
      </c>
      <c r="F268" s="113">
        <f t="shared" si="21"/>
        <v>0</v>
      </c>
      <c r="G268" s="116">
        <v>-1</v>
      </c>
      <c r="H268" s="116" t="str">
        <f t="shared" si="23"/>
        <v>NA</v>
      </c>
      <c r="I268" s="116"/>
      <c r="J268" s="54" t="e">
        <f t="shared" si="24"/>
        <v>#DIV/0!</v>
      </c>
      <c r="K268" s="55"/>
      <c r="L268" s="117" t="e">
        <f t="shared" si="22"/>
        <v>#DIV/0!</v>
      </c>
    </row>
    <row r="269" spans="1:12" ht="15.75" customHeight="1">
      <c r="A269" s="112" t="s">
        <v>322</v>
      </c>
      <c r="B269" s="170"/>
      <c r="C269" s="114">
        <v>0</v>
      </c>
      <c r="D269" s="113">
        <f t="shared" si="20"/>
        <v>0</v>
      </c>
      <c r="E269" s="118" t="s">
        <v>49</v>
      </c>
      <c r="F269" s="113">
        <f t="shared" si="21"/>
        <v>0</v>
      </c>
      <c r="G269" s="116">
        <v>-1</v>
      </c>
      <c r="H269" s="116" t="str">
        <f t="shared" si="23"/>
        <v>NA</v>
      </c>
      <c r="I269" s="116"/>
      <c r="J269" s="54" t="e">
        <f t="shared" si="24"/>
        <v>#DIV/0!</v>
      </c>
      <c r="K269" s="55"/>
      <c r="L269" s="117" t="e">
        <f t="shared" si="22"/>
        <v>#DIV/0!</v>
      </c>
    </row>
    <row r="270" spans="1:12" ht="15.75" customHeight="1">
      <c r="A270" s="112" t="s">
        <v>323</v>
      </c>
      <c r="B270" s="170"/>
      <c r="C270" s="114">
        <v>0</v>
      </c>
      <c r="D270" s="113">
        <f t="shared" si="20"/>
        <v>0</v>
      </c>
      <c r="E270" s="118" t="s">
        <v>49</v>
      </c>
      <c r="F270" s="113">
        <f t="shared" si="21"/>
        <v>0</v>
      </c>
      <c r="G270" s="116">
        <v>-1</v>
      </c>
      <c r="H270" s="116" t="str">
        <f t="shared" si="23"/>
        <v>NA</v>
      </c>
      <c r="I270" s="116"/>
      <c r="J270" s="54" t="e">
        <f t="shared" si="24"/>
        <v>#DIV/0!</v>
      </c>
      <c r="K270" s="55"/>
      <c r="L270" s="117" t="e">
        <f t="shared" si="22"/>
        <v>#DIV/0!</v>
      </c>
    </row>
    <row r="271" spans="1:12" ht="15.75" customHeight="1">
      <c r="A271" s="112" t="s">
        <v>324</v>
      </c>
      <c r="B271" s="170"/>
      <c r="C271" s="114">
        <v>0</v>
      </c>
      <c r="D271" s="113">
        <f t="shared" si="20"/>
        <v>0</v>
      </c>
      <c r="E271" s="118" t="s">
        <v>49</v>
      </c>
      <c r="F271" s="113">
        <f t="shared" si="21"/>
        <v>0</v>
      </c>
      <c r="G271" s="116">
        <v>-1</v>
      </c>
      <c r="H271" s="116" t="str">
        <f t="shared" si="23"/>
        <v>NA</v>
      </c>
      <c r="I271" s="116"/>
      <c r="J271" s="54" t="e">
        <f t="shared" si="24"/>
        <v>#DIV/0!</v>
      </c>
      <c r="K271" s="55"/>
      <c r="L271" s="117" t="e">
        <f t="shared" si="22"/>
        <v>#DIV/0!</v>
      </c>
    </row>
    <row r="272" spans="1:12" ht="15.75" customHeight="1">
      <c r="A272" s="112" t="s">
        <v>325</v>
      </c>
      <c r="B272" s="170"/>
      <c r="C272" s="114">
        <v>0</v>
      </c>
      <c r="D272" s="113">
        <f t="shared" si="20"/>
        <v>0</v>
      </c>
      <c r="E272" s="118" t="s">
        <v>49</v>
      </c>
      <c r="F272" s="113">
        <f t="shared" si="21"/>
        <v>0</v>
      </c>
      <c r="G272" s="116">
        <v>-1</v>
      </c>
      <c r="H272" s="116" t="str">
        <f t="shared" si="23"/>
        <v>NA</v>
      </c>
      <c r="I272" s="116"/>
      <c r="J272" s="54" t="e">
        <f t="shared" si="24"/>
        <v>#DIV/0!</v>
      </c>
      <c r="K272" s="55"/>
      <c r="L272" s="117" t="e">
        <f t="shared" si="22"/>
        <v>#DIV/0!</v>
      </c>
    </row>
    <row r="273" spans="1:12" ht="15.75" customHeight="1">
      <c r="A273" s="112" t="s">
        <v>326</v>
      </c>
      <c r="B273" s="170"/>
      <c r="C273" s="114">
        <v>0</v>
      </c>
      <c r="D273" s="113">
        <f t="shared" si="20"/>
        <v>0</v>
      </c>
      <c r="E273" s="118" t="s">
        <v>49</v>
      </c>
      <c r="F273" s="113">
        <f t="shared" si="21"/>
        <v>0</v>
      </c>
      <c r="G273" s="116">
        <v>-1</v>
      </c>
      <c r="H273" s="116" t="str">
        <f t="shared" si="23"/>
        <v>NA</v>
      </c>
      <c r="I273" s="116"/>
      <c r="J273" s="54" t="e">
        <f t="shared" si="24"/>
        <v>#DIV/0!</v>
      </c>
      <c r="K273" s="55"/>
      <c r="L273" s="117" t="e">
        <f t="shared" si="22"/>
        <v>#DIV/0!</v>
      </c>
    </row>
    <row r="274" spans="1:12" ht="15.75" customHeight="1">
      <c r="A274" s="112" t="s">
        <v>327</v>
      </c>
      <c r="B274" s="170"/>
      <c r="C274" s="114">
        <v>0</v>
      </c>
      <c r="D274" s="113">
        <f t="shared" si="20"/>
        <v>0</v>
      </c>
      <c r="E274" s="118" t="s">
        <v>49</v>
      </c>
      <c r="F274" s="113">
        <f t="shared" si="21"/>
        <v>0</v>
      </c>
      <c r="G274" s="116">
        <v>-1</v>
      </c>
      <c r="H274" s="116" t="str">
        <f t="shared" si="23"/>
        <v>NA</v>
      </c>
      <c r="I274" s="116"/>
      <c r="J274" s="54" t="e">
        <f t="shared" si="24"/>
        <v>#DIV/0!</v>
      </c>
      <c r="K274" s="55"/>
      <c r="L274" s="117" t="e">
        <f t="shared" si="22"/>
        <v>#DIV/0!</v>
      </c>
    </row>
    <row r="275" spans="1:12" ht="15.75" customHeight="1">
      <c r="A275" s="112" t="s">
        <v>328</v>
      </c>
      <c r="B275" s="170"/>
      <c r="C275" s="114">
        <v>0</v>
      </c>
      <c r="D275" s="113">
        <f t="shared" si="20"/>
        <v>0</v>
      </c>
      <c r="E275" s="118" t="s">
        <v>49</v>
      </c>
      <c r="F275" s="113">
        <f t="shared" si="21"/>
        <v>0</v>
      </c>
      <c r="G275" s="116">
        <v>-1</v>
      </c>
      <c r="H275" s="116" t="str">
        <f t="shared" si="23"/>
        <v>NA</v>
      </c>
      <c r="I275" s="116"/>
      <c r="J275" s="54" t="e">
        <f t="shared" si="24"/>
        <v>#DIV/0!</v>
      </c>
      <c r="K275" s="55"/>
      <c r="L275" s="117" t="e">
        <f t="shared" si="22"/>
        <v>#DIV/0!</v>
      </c>
    </row>
    <row r="276" spans="1:12" ht="15.75" customHeight="1">
      <c r="A276" s="112" t="s">
        <v>329</v>
      </c>
      <c r="B276" s="170"/>
      <c r="C276" s="114">
        <v>0</v>
      </c>
      <c r="D276" s="113">
        <f t="shared" si="20"/>
        <v>0</v>
      </c>
      <c r="E276" s="118" t="s">
        <v>49</v>
      </c>
      <c r="F276" s="113">
        <f t="shared" si="21"/>
        <v>0</v>
      </c>
      <c r="G276" s="116">
        <v>-1</v>
      </c>
      <c r="H276" s="116" t="str">
        <f t="shared" si="23"/>
        <v>NA</v>
      </c>
      <c r="I276" s="116"/>
      <c r="J276" s="54" t="e">
        <f t="shared" si="24"/>
        <v>#DIV/0!</v>
      </c>
      <c r="K276" s="55"/>
      <c r="L276" s="117" t="e">
        <f t="shared" si="22"/>
        <v>#DIV/0!</v>
      </c>
    </row>
    <row r="277" spans="1:12" ht="15.75" customHeight="1">
      <c r="A277" s="112" t="s">
        <v>330</v>
      </c>
      <c r="B277" s="170"/>
      <c r="C277" s="114">
        <v>0</v>
      </c>
      <c r="D277" s="113">
        <f t="shared" si="20"/>
        <v>0</v>
      </c>
      <c r="E277" s="118" t="s">
        <v>49</v>
      </c>
      <c r="F277" s="113">
        <f t="shared" si="21"/>
        <v>0</v>
      </c>
      <c r="G277" s="116">
        <v>-1</v>
      </c>
      <c r="H277" s="116" t="str">
        <f t="shared" si="23"/>
        <v>NA</v>
      </c>
      <c r="I277" s="116"/>
      <c r="J277" s="54" t="e">
        <f t="shared" si="24"/>
        <v>#DIV/0!</v>
      </c>
      <c r="K277" s="55"/>
      <c r="L277" s="117" t="e">
        <f t="shared" si="22"/>
        <v>#DIV/0!</v>
      </c>
    </row>
    <row r="278" spans="1:12" ht="15.75" customHeight="1">
      <c r="A278" s="112" t="s">
        <v>331</v>
      </c>
      <c r="B278" s="170"/>
      <c r="C278" s="114">
        <v>0</v>
      </c>
      <c r="D278" s="113">
        <f t="shared" si="20"/>
        <v>0</v>
      </c>
      <c r="E278" s="118" t="s">
        <v>49</v>
      </c>
      <c r="F278" s="113">
        <f t="shared" si="21"/>
        <v>0</v>
      </c>
      <c r="G278" s="116">
        <v>-1</v>
      </c>
      <c r="H278" s="116" t="str">
        <f t="shared" si="23"/>
        <v>NA</v>
      </c>
      <c r="I278" s="116"/>
      <c r="J278" s="54" t="e">
        <f t="shared" si="24"/>
        <v>#DIV/0!</v>
      </c>
      <c r="K278" s="55"/>
      <c r="L278" s="117" t="e">
        <f t="shared" si="22"/>
        <v>#DIV/0!</v>
      </c>
    </row>
    <row r="279" spans="1:12" ht="15.75" customHeight="1">
      <c r="A279" s="112" t="s">
        <v>332</v>
      </c>
      <c r="B279" s="170"/>
      <c r="C279" s="114">
        <v>0</v>
      </c>
      <c r="D279" s="113">
        <f t="shared" si="20"/>
        <v>0</v>
      </c>
      <c r="E279" s="118" t="s">
        <v>49</v>
      </c>
      <c r="F279" s="113">
        <f t="shared" si="21"/>
        <v>0</v>
      </c>
      <c r="G279" s="116">
        <v>-1</v>
      </c>
      <c r="H279" s="116" t="str">
        <f t="shared" si="23"/>
        <v>NA</v>
      </c>
      <c r="I279" s="116"/>
      <c r="J279" s="54" t="e">
        <f t="shared" si="24"/>
        <v>#DIV/0!</v>
      </c>
      <c r="K279" s="55"/>
      <c r="L279" s="117" t="e">
        <f t="shared" si="22"/>
        <v>#DIV/0!</v>
      </c>
    </row>
    <row r="280" spans="1:12" ht="15.75" customHeight="1">
      <c r="A280" s="112" t="s">
        <v>333</v>
      </c>
      <c r="B280" s="170"/>
      <c r="C280" s="114">
        <v>0</v>
      </c>
      <c r="D280" s="113">
        <f t="shared" si="20"/>
        <v>0</v>
      </c>
      <c r="E280" s="118" t="s">
        <v>49</v>
      </c>
      <c r="F280" s="113">
        <f t="shared" si="21"/>
        <v>0</v>
      </c>
      <c r="G280" s="116">
        <v>-1</v>
      </c>
      <c r="H280" s="116" t="str">
        <f t="shared" si="23"/>
        <v>NA</v>
      </c>
      <c r="I280" s="116"/>
      <c r="J280" s="54" t="e">
        <f t="shared" si="24"/>
        <v>#DIV/0!</v>
      </c>
      <c r="K280" s="55"/>
      <c r="L280" s="117" t="e">
        <f t="shared" si="22"/>
        <v>#DIV/0!</v>
      </c>
    </row>
    <row r="281" spans="1:12" ht="15.75" customHeight="1">
      <c r="A281" s="112" t="s">
        <v>334</v>
      </c>
      <c r="B281" s="170"/>
      <c r="C281" s="114">
        <v>0</v>
      </c>
      <c r="D281" s="113">
        <f t="shared" si="20"/>
        <v>0</v>
      </c>
      <c r="E281" s="118" t="s">
        <v>49</v>
      </c>
      <c r="F281" s="113">
        <f t="shared" si="21"/>
        <v>0</v>
      </c>
      <c r="G281" s="116">
        <v>-1</v>
      </c>
      <c r="H281" s="116" t="str">
        <f t="shared" si="23"/>
        <v>NA</v>
      </c>
      <c r="I281" s="116"/>
      <c r="J281" s="54" t="e">
        <f t="shared" si="24"/>
        <v>#DIV/0!</v>
      </c>
      <c r="K281" s="55"/>
      <c r="L281" s="117" t="e">
        <f t="shared" si="22"/>
        <v>#DIV/0!</v>
      </c>
    </row>
    <row r="282" spans="1:12" ht="15.75" customHeight="1">
      <c r="A282" s="112" t="s">
        <v>335</v>
      </c>
      <c r="B282" s="170"/>
      <c r="C282" s="114">
        <v>0</v>
      </c>
      <c r="D282" s="113">
        <f t="shared" si="20"/>
        <v>0</v>
      </c>
      <c r="E282" s="118" t="s">
        <v>49</v>
      </c>
      <c r="F282" s="113">
        <f t="shared" si="21"/>
        <v>0</v>
      </c>
      <c r="G282" s="116">
        <v>-1</v>
      </c>
      <c r="H282" s="116" t="str">
        <f t="shared" si="23"/>
        <v>NA</v>
      </c>
      <c r="I282" s="116"/>
      <c r="J282" s="54" t="e">
        <f t="shared" si="24"/>
        <v>#DIV/0!</v>
      </c>
      <c r="K282" s="55"/>
      <c r="L282" s="117" t="e">
        <f t="shared" si="22"/>
        <v>#DIV/0!</v>
      </c>
    </row>
    <row r="283" spans="1:12" ht="15.75" customHeight="1">
      <c r="A283" s="112" t="s">
        <v>336</v>
      </c>
      <c r="B283" s="170"/>
      <c r="C283" s="114">
        <v>0</v>
      </c>
      <c r="D283" s="113">
        <f t="shared" si="20"/>
        <v>0</v>
      </c>
      <c r="E283" s="118" t="s">
        <v>49</v>
      </c>
      <c r="F283" s="113">
        <f t="shared" si="21"/>
        <v>0</v>
      </c>
      <c r="G283" s="116">
        <v>-1</v>
      </c>
      <c r="H283" s="116" t="str">
        <f t="shared" si="23"/>
        <v>NA</v>
      </c>
      <c r="I283" s="116"/>
      <c r="J283" s="54" t="e">
        <f t="shared" si="24"/>
        <v>#DIV/0!</v>
      </c>
      <c r="K283" s="55"/>
      <c r="L283" s="117" t="e">
        <f t="shared" si="22"/>
        <v>#DIV/0!</v>
      </c>
    </row>
    <row r="284" spans="1:12" ht="15.75" customHeight="1">
      <c r="A284" s="112" t="s">
        <v>337</v>
      </c>
      <c r="B284" s="170"/>
      <c r="C284" s="114">
        <v>0</v>
      </c>
      <c r="D284" s="113">
        <f t="shared" si="20"/>
        <v>0</v>
      </c>
      <c r="E284" s="118" t="s">
        <v>49</v>
      </c>
      <c r="F284" s="113">
        <f t="shared" si="21"/>
        <v>0</v>
      </c>
      <c r="G284" s="116">
        <v>-1</v>
      </c>
      <c r="H284" s="116" t="str">
        <f t="shared" si="23"/>
        <v>NA</v>
      </c>
      <c r="I284" s="116"/>
      <c r="J284" s="54" t="e">
        <f t="shared" si="24"/>
        <v>#DIV/0!</v>
      </c>
      <c r="K284" s="55"/>
      <c r="L284" s="117" t="e">
        <f t="shared" si="22"/>
        <v>#DIV/0!</v>
      </c>
    </row>
    <row r="285" spans="1:12" ht="15.75" customHeight="1">
      <c r="A285" s="112" t="s">
        <v>338</v>
      </c>
      <c r="B285" s="170"/>
      <c r="C285" s="114">
        <v>0</v>
      </c>
      <c r="D285" s="113">
        <f t="shared" si="20"/>
        <v>0</v>
      </c>
      <c r="E285" s="118" t="s">
        <v>49</v>
      </c>
      <c r="F285" s="113">
        <f t="shared" si="21"/>
        <v>0</v>
      </c>
      <c r="G285" s="116">
        <v>-1</v>
      </c>
      <c r="H285" s="116" t="str">
        <f t="shared" si="23"/>
        <v>NA</v>
      </c>
      <c r="I285" s="116"/>
      <c r="J285" s="54" t="e">
        <f t="shared" si="24"/>
        <v>#DIV/0!</v>
      </c>
      <c r="K285" s="55"/>
      <c r="L285" s="117" t="e">
        <f t="shared" si="22"/>
        <v>#DIV/0!</v>
      </c>
    </row>
    <row r="286" spans="1:12" ht="15.75" customHeight="1">
      <c r="A286" s="112" t="s">
        <v>339</v>
      </c>
      <c r="B286" s="170"/>
      <c r="C286" s="114">
        <v>0</v>
      </c>
      <c r="D286" s="113">
        <f t="shared" ref="D286:D303" si="25">B286/(1+C286)</f>
        <v>0</v>
      </c>
      <c r="E286" s="118" t="s">
        <v>49</v>
      </c>
      <c r="F286" s="113">
        <f t="shared" ref="F286:F303" si="26">(IF(E286="W", D286*52, IF(E286="BW", D286*26, IF(E286="M", D286*13, IF(E286="BM", D286*6.5, D286*4)))))</f>
        <v>0</v>
      </c>
      <c r="G286" s="116">
        <v>-1</v>
      </c>
      <c r="H286" s="116" t="str">
        <f t="shared" si="23"/>
        <v>NA</v>
      </c>
      <c r="I286" s="116"/>
      <c r="J286" s="54" t="e">
        <f t="shared" si="24"/>
        <v>#DIV/0!</v>
      </c>
      <c r="K286" s="55"/>
      <c r="L286" s="117" t="e">
        <f t="shared" si="22"/>
        <v>#DIV/0!</v>
      </c>
    </row>
    <row r="287" spans="1:12" ht="15.75" customHeight="1">
      <c r="A287" s="112" t="s">
        <v>340</v>
      </c>
      <c r="B287" s="170"/>
      <c r="C287" s="114">
        <v>0</v>
      </c>
      <c r="D287" s="113">
        <f t="shared" si="25"/>
        <v>0</v>
      </c>
      <c r="E287" s="118" t="s">
        <v>49</v>
      </c>
      <c r="F287" s="113">
        <f t="shared" si="26"/>
        <v>0</v>
      </c>
      <c r="G287" s="116">
        <v>-1</v>
      </c>
      <c r="H287" s="116" t="str">
        <f t="shared" si="23"/>
        <v>NA</v>
      </c>
      <c r="I287" s="116"/>
      <c r="J287" s="54" t="e">
        <f t="shared" si="24"/>
        <v>#DIV/0!</v>
      </c>
      <c r="K287" s="55"/>
      <c r="L287" s="117" t="e">
        <f t="shared" si="22"/>
        <v>#DIV/0!</v>
      </c>
    </row>
    <row r="288" spans="1:12" ht="15.75" customHeight="1">
      <c r="A288" s="112" t="s">
        <v>341</v>
      </c>
      <c r="B288" s="170"/>
      <c r="C288" s="114">
        <v>0</v>
      </c>
      <c r="D288" s="113">
        <f t="shared" si="25"/>
        <v>0</v>
      </c>
      <c r="E288" s="118" t="s">
        <v>49</v>
      </c>
      <c r="F288" s="113">
        <f t="shared" si="26"/>
        <v>0</v>
      </c>
      <c r="G288" s="116">
        <v>-1</v>
      </c>
      <c r="H288" s="116" t="str">
        <f t="shared" si="23"/>
        <v>NA</v>
      </c>
      <c r="I288" s="116"/>
      <c r="J288" s="54" t="e">
        <f t="shared" si="24"/>
        <v>#DIV/0!</v>
      </c>
      <c r="K288" s="55"/>
      <c r="L288" s="117" t="e">
        <f t="shared" si="22"/>
        <v>#DIV/0!</v>
      </c>
    </row>
    <row r="289" spans="1:12" ht="15.75" customHeight="1">
      <c r="A289" s="112" t="s">
        <v>342</v>
      </c>
      <c r="B289" s="170"/>
      <c r="C289" s="114">
        <v>0</v>
      </c>
      <c r="D289" s="113">
        <f t="shared" si="25"/>
        <v>0</v>
      </c>
      <c r="E289" s="118" t="s">
        <v>49</v>
      </c>
      <c r="F289" s="113">
        <f t="shared" si="26"/>
        <v>0</v>
      </c>
      <c r="G289" s="116">
        <v>-1</v>
      </c>
      <c r="H289" s="116" t="str">
        <f t="shared" si="23"/>
        <v>NA</v>
      </c>
      <c r="I289" s="116"/>
      <c r="J289" s="54" t="e">
        <f t="shared" si="24"/>
        <v>#DIV/0!</v>
      </c>
      <c r="K289" s="55"/>
      <c r="L289" s="117" t="e">
        <f t="shared" si="22"/>
        <v>#DIV/0!</v>
      </c>
    </row>
    <row r="290" spans="1:12" ht="15.75" customHeight="1">
      <c r="A290" s="112" t="s">
        <v>343</v>
      </c>
      <c r="B290" s="170"/>
      <c r="C290" s="114">
        <v>0</v>
      </c>
      <c r="D290" s="113">
        <f t="shared" si="25"/>
        <v>0</v>
      </c>
      <c r="E290" s="118" t="s">
        <v>49</v>
      </c>
      <c r="F290" s="113">
        <f t="shared" si="26"/>
        <v>0</v>
      </c>
      <c r="G290" s="116">
        <v>-1</v>
      </c>
      <c r="H290" s="116" t="str">
        <f t="shared" si="23"/>
        <v>NA</v>
      </c>
      <c r="I290" s="116"/>
      <c r="J290" s="54" t="e">
        <f t="shared" si="24"/>
        <v>#DIV/0!</v>
      </c>
      <c r="K290" s="55"/>
      <c r="L290" s="117" t="e">
        <f t="shared" si="22"/>
        <v>#DIV/0!</v>
      </c>
    </row>
    <row r="291" spans="1:12" ht="15.75" customHeight="1">
      <c r="A291" s="112" t="s">
        <v>344</v>
      </c>
      <c r="B291" s="170"/>
      <c r="C291" s="114">
        <v>0</v>
      </c>
      <c r="D291" s="113">
        <f t="shared" si="25"/>
        <v>0</v>
      </c>
      <c r="E291" s="118" t="s">
        <v>49</v>
      </c>
      <c r="F291" s="113">
        <f t="shared" si="26"/>
        <v>0</v>
      </c>
      <c r="G291" s="116">
        <v>-1</v>
      </c>
      <c r="H291" s="116" t="str">
        <f t="shared" si="23"/>
        <v>NA</v>
      </c>
      <c r="I291" s="116"/>
      <c r="J291" s="54" t="e">
        <f t="shared" si="24"/>
        <v>#DIV/0!</v>
      </c>
      <c r="K291" s="55"/>
      <c r="L291" s="117" t="e">
        <f t="shared" si="22"/>
        <v>#DIV/0!</v>
      </c>
    </row>
    <row r="292" spans="1:12" ht="15.75" customHeight="1">
      <c r="A292" s="112" t="s">
        <v>345</v>
      </c>
      <c r="B292" s="170"/>
      <c r="C292" s="114">
        <v>0</v>
      </c>
      <c r="D292" s="113">
        <f t="shared" si="25"/>
        <v>0</v>
      </c>
      <c r="E292" s="118" t="s">
        <v>49</v>
      </c>
      <c r="F292" s="113">
        <f t="shared" si="26"/>
        <v>0</v>
      </c>
      <c r="G292" s="116">
        <v>-1</v>
      </c>
      <c r="H292" s="116" t="str">
        <f t="shared" si="23"/>
        <v>NA</v>
      </c>
      <c r="I292" s="116"/>
      <c r="J292" s="54" t="e">
        <f t="shared" si="24"/>
        <v>#DIV/0!</v>
      </c>
      <c r="K292" s="55"/>
      <c r="L292" s="117" t="e">
        <f t="shared" si="22"/>
        <v>#DIV/0!</v>
      </c>
    </row>
    <row r="293" spans="1:12" ht="15.75" customHeight="1">
      <c r="A293" s="112" t="s">
        <v>346</v>
      </c>
      <c r="B293" s="170"/>
      <c r="C293" s="114">
        <v>0</v>
      </c>
      <c r="D293" s="113">
        <f t="shared" si="25"/>
        <v>0</v>
      </c>
      <c r="E293" s="118" t="s">
        <v>49</v>
      </c>
      <c r="F293" s="113">
        <f t="shared" si="26"/>
        <v>0</v>
      </c>
      <c r="G293" s="116">
        <v>-1</v>
      </c>
      <c r="H293" s="116" t="str">
        <f t="shared" si="23"/>
        <v>NA</v>
      </c>
      <c r="I293" s="116"/>
      <c r="J293" s="54" t="e">
        <f t="shared" si="24"/>
        <v>#DIV/0!</v>
      </c>
      <c r="K293" s="55"/>
      <c r="L293" s="117" t="e">
        <f t="shared" si="22"/>
        <v>#DIV/0!</v>
      </c>
    </row>
    <row r="294" spans="1:12" ht="15.75" customHeight="1">
      <c r="A294" s="112" t="s">
        <v>347</v>
      </c>
      <c r="B294" s="170"/>
      <c r="C294" s="114">
        <v>0</v>
      </c>
      <c r="D294" s="113">
        <f t="shared" si="25"/>
        <v>0</v>
      </c>
      <c r="E294" s="118" t="s">
        <v>49</v>
      </c>
      <c r="F294" s="113">
        <f t="shared" si="26"/>
        <v>0</v>
      </c>
      <c r="G294" s="116">
        <v>-1</v>
      </c>
      <c r="H294" s="116" t="str">
        <f t="shared" si="23"/>
        <v>NA</v>
      </c>
      <c r="I294" s="116"/>
      <c r="J294" s="54" t="e">
        <f t="shared" si="24"/>
        <v>#DIV/0!</v>
      </c>
      <c r="K294" s="55"/>
      <c r="L294" s="117" t="e">
        <f t="shared" si="22"/>
        <v>#DIV/0!</v>
      </c>
    </row>
    <row r="295" spans="1:12" ht="15.75" customHeight="1">
      <c r="A295" s="112" t="s">
        <v>348</v>
      </c>
      <c r="B295" s="170"/>
      <c r="C295" s="114">
        <v>0</v>
      </c>
      <c r="D295" s="113">
        <f t="shared" si="25"/>
        <v>0</v>
      </c>
      <c r="E295" s="118" t="s">
        <v>49</v>
      </c>
      <c r="F295" s="113">
        <f t="shared" si="26"/>
        <v>0</v>
      </c>
      <c r="G295" s="116">
        <v>-1</v>
      </c>
      <c r="H295" s="116" t="str">
        <f t="shared" si="23"/>
        <v>NA</v>
      </c>
      <c r="I295" s="116"/>
      <c r="J295" s="54" t="e">
        <f t="shared" si="24"/>
        <v>#DIV/0!</v>
      </c>
      <c r="K295" s="55"/>
      <c r="L295" s="117" t="e">
        <f t="shared" si="22"/>
        <v>#DIV/0!</v>
      </c>
    </row>
    <row r="296" spans="1:12" ht="15.75" customHeight="1">
      <c r="A296" s="112" t="s">
        <v>349</v>
      </c>
      <c r="B296" s="170"/>
      <c r="C296" s="114">
        <v>0</v>
      </c>
      <c r="D296" s="113">
        <f t="shared" si="25"/>
        <v>0</v>
      </c>
      <c r="E296" s="118" t="s">
        <v>49</v>
      </c>
      <c r="F296" s="113">
        <f t="shared" si="26"/>
        <v>0</v>
      </c>
      <c r="G296" s="116">
        <v>-1</v>
      </c>
      <c r="H296" s="116" t="str">
        <f t="shared" si="23"/>
        <v>NA</v>
      </c>
      <c r="I296" s="116"/>
      <c r="J296" s="54" t="e">
        <f t="shared" si="24"/>
        <v>#DIV/0!</v>
      </c>
      <c r="K296" s="55"/>
      <c r="L296" s="117" t="e">
        <f t="shared" si="22"/>
        <v>#DIV/0!</v>
      </c>
    </row>
    <row r="297" spans="1:12" ht="15.75" customHeight="1">
      <c r="A297" s="112" t="s">
        <v>350</v>
      </c>
      <c r="B297" s="170"/>
      <c r="C297" s="114">
        <v>0</v>
      </c>
      <c r="D297" s="113">
        <f t="shared" si="25"/>
        <v>0</v>
      </c>
      <c r="E297" s="118" t="s">
        <v>49</v>
      </c>
      <c r="F297" s="113">
        <f t="shared" si="26"/>
        <v>0</v>
      </c>
      <c r="G297" s="116">
        <v>-1</v>
      </c>
      <c r="H297" s="116" t="str">
        <f t="shared" si="23"/>
        <v>NA</v>
      </c>
      <c r="I297" s="116"/>
      <c r="J297" s="54" t="e">
        <f t="shared" si="24"/>
        <v>#DIV/0!</v>
      </c>
      <c r="K297" s="55"/>
      <c r="L297" s="117" t="e">
        <f t="shared" si="22"/>
        <v>#DIV/0!</v>
      </c>
    </row>
    <row r="298" spans="1:12" ht="15.75" customHeight="1">
      <c r="A298" s="112" t="s">
        <v>351</v>
      </c>
      <c r="B298" s="170"/>
      <c r="C298" s="114">
        <v>0</v>
      </c>
      <c r="D298" s="113">
        <f t="shared" si="25"/>
        <v>0</v>
      </c>
      <c r="E298" s="118" t="s">
        <v>49</v>
      </c>
      <c r="F298" s="113">
        <f t="shared" si="26"/>
        <v>0</v>
      </c>
      <c r="G298" s="116">
        <v>-1</v>
      </c>
      <c r="H298" s="116" t="str">
        <f t="shared" si="23"/>
        <v>NA</v>
      </c>
      <c r="I298" s="116"/>
      <c r="J298" s="54" t="e">
        <f t="shared" si="24"/>
        <v>#DIV/0!</v>
      </c>
      <c r="K298" s="55"/>
      <c r="L298" s="117" t="e">
        <f t="shared" si="22"/>
        <v>#DIV/0!</v>
      </c>
    </row>
    <row r="299" spans="1:12" ht="15.75" customHeight="1">
      <c r="A299" s="112" t="s">
        <v>352</v>
      </c>
      <c r="B299" s="170"/>
      <c r="C299" s="114">
        <v>0</v>
      </c>
      <c r="D299" s="113">
        <f t="shared" si="25"/>
        <v>0</v>
      </c>
      <c r="E299" s="118" t="s">
        <v>49</v>
      </c>
      <c r="F299" s="113">
        <f t="shared" si="26"/>
        <v>0</v>
      </c>
      <c r="G299" s="116">
        <v>-1</v>
      </c>
      <c r="H299" s="116" t="str">
        <f t="shared" si="23"/>
        <v>NA</v>
      </c>
      <c r="I299" s="116"/>
      <c r="J299" s="54" t="e">
        <f t="shared" si="24"/>
        <v>#DIV/0!</v>
      </c>
      <c r="K299" s="55"/>
      <c r="L299" s="117" t="e">
        <f t="shared" si="22"/>
        <v>#DIV/0!</v>
      </c>
    </row>
    <row r="300" spans="1:12" ht="15.75" customHeight="1">
      <c r="A300" s="112" t="s">
        <v>353</v>
      </c>
      <c r="B300" s="170"/>
      <c r="C300" s="114">
        <v>0</v>
      </c>
      <c r="D300" s="113">
        <f t="shared" si="25"/>
        <v>0</v>
      </c>
      <c r="E300" s="118" t="s">
        <v>49</v>
      </c>
      <c r="F300" s="113">
        <f t="shared" si="26"/>
        <v>0</v>
      </c>
      <c r="G300" s="116">
        <v>-1</v>
      </c>
      <c r="H300" s="116" t="str">
        <f t="shared" si="23"/>
        <v>NA</v>
      </c>
      <c r="I300" s="116"/>
      <c r="J300" s="54" t="e">
        <f t="shared" si="24"/>
        <v>#DIV/0!</v>
      </c>
      <c r="K300" s="55"/>
      <c r="L300" s="117" t="e">
        <f t="shared" si="22"/>
        <v>#DIV/0!</v>
      </c>
    </row>
    <row r="301" spans="1:12" ht="15.75" customHeight="1">
      <c r="A301" s="112" t="s">
        <v>354</v>
      </c>
      <c r="B301" s="170"/>
      <c r="C301" s="114">
        <v>0</v>
      </c>
      <c r="D301" s="113">
        <f t="shared" si="25"/>
        <v>0</v>
      </c>
      <c r="E301" s="118" t="s">
        <v>49</v>
      </c>
      <c r="F301" s="113">
        <f t="shared" si="26"/>
        <v>0</v>
      </c>
      <c r="G301" s="116">
        <v>-1</v>
      </c>
      <c r="H301" s="116" t="str">
        <f t="shared" si="23"/>
        <v>NA</v>
      </c>
      <c r="I301" s="116"/>
      <c r="J301" s="54" t="e">
        <f t="shared" si="24"/>
        <v>#DIV/0!</v>
      </c>
      <c r="K301" s="55"/>
      <c r="L301" s="117" t="e">
        <f t="shared" si="22"/>
        <v>#DIV/0!</v>
      </c>
    </row>
    <row r="302" spans="1:12" ht="15.75" customHeight="1">
      <c r="A302" s="112" t="s">
        <v>355</v>
      </c>
      <c r="B302" s="170"/>
      <c r="C302" s="114">
        <v>0</v>
      </c>
      <c r="D302" s="113">
        <f t="shared" si="25"/>
        <v>0</v>
      </c>
      <c r="E302" s="118" t="s">
        <v>49</v>
      </c>
      <c r="F302" s="113">
        <f t="shared" si="26"/>
        <v>0</v>
      </c>
      <c r="G302" s="116">
        <v>-1</v>
      </c>
      <c r="H302" s="116" t="str">
        <f t="shared" si="23"/>
        <v>NA</v>
      </c>
      <c r="I302" s="116"/>
      <c r="J302" s="54" t="e">
        <f t="shared" si="24"/>
        <v>#DIV/0!</v>
      </c>
      <c r="K302" s="55"/>
      <c r="L302" s="117" t="e">
        <f t="shared" si="22"/>
        <v>#DIV/0!</v>
      </c>
    </row>
    <row r="303" spans="1:12" ht="15.75" customHeight="1">
      <c r="A303" s="112" t="s">
        <v>356</v>
      </c>
      <c r="B303" s="170"/>
      <c r="C303" s="114">
        <v>0</v>
      </c>
      <c r="D303" s="113">
        <f t="shared" si="25"/>
        <v>0</v>
      </c>
      <c r="E303" s="118" t="s">
        <v>49</v>
      </c>
      <c r="F303" s="113">
        <f t="shared" si="26"/>
        <v>0</v>
      </c>
      <c r="G303" s="116">
        <v>-1</v>
      </c>
      <c r="H303" s="116" t="str">
        <f t="shared" si="23"/>
        <v>NA</v>
      </c>
      <c r="I303" s="116"/>
      <c r="J303" s="54" t="e">
        <f t="shared" si="24"/>
        <v>#DIV/0!</v>
      </c>
      <c r="K303" s="55"/>
      <c r="L303" s="117" t="e">
        <f t="shared" si="22"/>
        <v>#DIV/0!</v>
      </c>
    </row>
    <row r="304" spans="1:12" ht="15.75" customHeight="1">
      <c r="A304" s="112" t="s">
        <v>357</v>
      </c>
      <c r="B304" s="170"/>
      <c r="C304" s="114">
        <v>0</v>
      </c>
      <c r="D304" s="113">
        <f t="shared" ref="D304:D308" si="27">B304/(1+C304)</f>
        <v>0</v>
      </c>
      <c r="E304" s="118" t="s">
        <v>49</v>
      </c>
      <c r="F304" s="113">
        <f t="shared" ref="F304:F308" si="28">(IF(E304="W", D304*52, IF(E304="BW", D304*26, IF(E304="M", D304*13, IF(E304="BM", D304*6.5, D304*4)))))</f>
        <v>0</v>
      </c>
      <c r="G304" s="116">
        <v>-1</v>
      </c>
      <c r="H304" s="116" t="str">
        <f t="shared" si="23"/>
        <v>NA</v>
      </c>
      <c r="I304" s="116"/>
      <c r="J304" s="54" t="e">
        <f t="shared" si="24"/>
        <v>#DIV/0!</v>
      </c>
      <c r="K304" s="55"/>
      <c r="L304" s="117" t="e">
        <f t="shared" si="22"/>
        <v>#DIV/0!</v>
      </c>
    </row>
    <row r="305" spans="1:12" ht="15.75" customHeight="1">
      <c r="A305" s="112" t="s">
        <v>358</v>
      </c>
      <c r="B305" s="170"/>
      <c r="C305" s="114">
        <v>0</v>
      </c>
      <c r="D305" s="113">
        <f t="shared" si="27"/>
        <v>0</v>
      </c>
      <c r="E305" s="118" t="s">
        <v>49</v>
      </c>
      <c r="F305" s="113">
        <f t="shared" si="28"/>
        <v>0</v>
      </c>
      <c r="G305" s="116">
        <v>-1</v>
      </c>
      <c r="H305" s="116" t="str">
        <f t="shared" si="23"/>
        <v>NA</v>
      </c>
      <c r="I305" s="116"/>
      <c r="J305" s="54" t="e">
        <f t="shared" si="24"/>
        <v>#DIV/0!</v>
      </c>
      <c r="K305" s="55"/>
      <c r="L305" s="117" t="e">
        <f t="shared" si="22"/>
        <v>#DIV/0!</v>
      </c>
    </row>
    <row r="306" spans="1:12" ht="15.75" customHeight="1">
      <c r="A306" s="112" t="s">
        <v>359</v>
      </c>
      <c r="B306" s="170"/>
      <c r="C306" s="114">
        <v>0</v>
      </c>
      <c r="D306" s="113">
        <f t="shared" si="27"/>
        <v>0</v>
      </c>
      <c r="E306" s="118" t="s">
        <v>49</v>
      </c>
      <c r="F306" s="113">
        <f t="shared" si="28"/>
        <v>0</v>
      </c>
      <c r="G306" s="116">
        <v>-1</v>
      </c>
      <c r="H306" s="116" t="str">
        <f t="shared" si="23"/>
        <v>NA</v>
      </c>
      <c r="I306" s="116"/>
      <c r="J306" s="54" t="e">
        <f t="shared" si="24"/>
        <v>#DIV/0!</v>
      </c>
      <c r="K306" s="55"/>
      <c r="L306" s="117" t="e">
        <f t="shared" si="22"/>
        <v>#DIV/0!</v>
      </c>
    </row>
    <row r="307" spans="1:12" ht="15.75" customHeight="1">
      <c r="A307" s="112" t="s">
        <v>360</v>
      </c>
      <c r="B307" s="170"/>
      <c r="C307" s="114">
        <v>0</v>
      </c>
      <c r="D307" s="113">
        <f t="shared" si="27"/>
        <v>0</v>
      </c>
      <c r="E307" s="118" t="s">
        <v>49</v>
      </c>
      <c r="F307" s="113">
        <f t="shared" si="28"/>
        <v>0</v>
      </c>
      <c r="G307" s="116">
        <v>-1</v>
      </c>
      <c r="H307" s="116" t="str">
        <f t="shared" si="23"/>
        <v>NA</v>
      </c>
      <c r="I307" s="116"/>
      <c r="J307" s="54" t="e">
        <f t="shared" si="24"/>
        <v>#DIV/0!</v>
      </c>
      <c r="K307" s="55"/>
      <c r="L307" s="117" t="e">
        <f t="shared" si="22"/>
        <v>#DIV/0!</v>
      </c>
    </row>
    <row r="308" spans="1:12" ht="15.75" customHeight="1">
      <c r="A308" s="112" t="s">
        <v>361</v>
      </c>
      <c r="B308" s="170"/>
      <c r="C308" s="114">
        <v>0</v>
      </c>
      <c r="D308" s="113">
        <f t="shared" si="27"/>
        <v>0</v>
      </c>
      <c r="E308" s="118" t="s">
        <v>49</v>
      </c>
      <c r="F308" s="113">
        <f t="shared" si="28"/>
        <v>0</v>
      </c>
      <c r="G308" s="116">
        <v>-1</v>
      </c>
      <c r="H308" s="116" t="str">
        <f t="shared" si="23"/>
        <v>NA</v>
      </c>
      <c r="I308" s="116"/>
      <c r="J308" s="54" t="e">
        <f t="shared" si="24"/>
        <v>#DIV/0!</v>
      </c>
      <c r="K308" s="55"/>
      <c r="L308" s="117" t="e">
        <f t="shared" si="22"/>
        <v>#DIV/0!</v>
      </c>
    </row>
    <row r="309" spans="1:12" ht="15.75" customHeight="1" thickBot="1">
      <c r="A309" s="120" t="s">
        <v>362</v>
      </c>
      <c r="B309" s="171"/>
      <c r="C309" s="122">
        <v>0</v>
      </c>
      <c r="D309" s="121">
        <f t="shared" si="2"/>
        <v>0</v>
      </c>
      <c r="E309" s="123" t="s">
        <v>49</v>
      </c>
      <c r="F309" s="121">
        <f t="shared" si="0"/>
        <v>0</v>
      </c>
      <c r="G309" s="124">
        <v>-1</v>
      </c>
      <c r="H309" s="124" t="str">
        <f t="shared" si="23"/>
        <v>NA</v>
      </c>
      <c r="I309" s="124"/>
      <c r="J309" s="125" t="e">
        <f t="shared" si="24"/>
        <v>#DIV/0!</v>
      </c>
      <c r="K309" s="126"/>
      <c r="L309" s="127" t="e">
        <f t="shared" si="22"/>
        <v>#DIV/0!</v>
      </c>
    </row>
    <row r="310" spans="1:12" ht="15" customHeight="1">
      <c r="A310" s="82"/>
      <c r="B310" s="82"/>
      <c r="C310" s="82"/>
      <c r="D310" s="82"/>
      <c r="E310" s="82"/>
      <c r="F310" s="84"/>
      <c r="G310" s="84"/>
      <c r="H310" s="84"/>
      <c r="I310" s="85"/>
      <c r="J310" s="82"/>
      <c r="K310" s="82"/>
    </row>
    <row r="311" spans="1:12" ht="15.75" customHeight="1"/>
    <row r="312" spans="1:12" ht="15.75" customHeight="1"/>
    <row r="313" spans="1:12" ht="15.75" customHeight="1"/>
    <row r="314" spans="1:12" ht="15.75" customHeight="1"/>
    <row r="315" spans="1:12" ht="15.75" customHeight="1"/>
    <row r="316" spans="1:12" ht="15.75" customHeight="1"/>
    <row r="317" spans="1:12" ht="15.75" customHeight="1"/>
    <row r="318" spans="1:12" ht="15.75" customHeight="1"/>
    <row r="319" spans="1:12" ht="15.75" customHeight="1"/>
    <row r="320" spans="1:12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</sheetData>
  <mergeCells count="8">
    <mergeCell ref="C1:D1"/>
    <mergeCell ref="C2:D2"/>
    <mergeCell ref="C3:D3"/>
    <mergeCell ref="C4:D4"/>
    <mergeCell ref="H1:I1"/>
    <mergeCell ref="H2:I2"/>
    <mergeCell ref="H3:I3"/>
    <mergeCell ref="H4:I4"/>
  </mergeCells>
  <conditionalFormatting sqref="J2:L4 L7">
    <cfRule type="containsText" dxfId="0" priority="3" operator="containsText" text="HERE">
      <formula>NOT(ISERROR(SEARCH(("HERE"),(J2))))</formula>
    </cfRule>
  </conditionalFormatting>
  <pageMargins left="0.7" right="0.7" top="0.75" bottom="0.75" header="0" footer="0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98"/>
  <sheetViews>
    <sheetView zoomScale="50" zoomScaleNormal="50" workbookViewId="0">
      <selection activeCell="E40" sqref="E40"/>
    </sheetView>
  </sheetViews>
  <sheetFormatPr defaultColWidth="14.42578125" defaultRowHeight="15" customHeight="1"/>
  <cols>
    <col min="1" max="1" width="3.28515625" customWidth="1"/>
    <col min="2" max="2" width="24.7109375" customWidth="1"/>
    <col min="3" max="3" width="13.28515625" customWidth="1"/>
    <col min="4" max="4" width="14.7109375" customWidth="1"/>
    <col min="5" max="5" width="24.7109375" customWidth="1"/>
    <col min="6" max="6" width="13.28515625" customWidth="1"/>
    <col min="7" max="7" width="14.7109375" customWidth="1"/>
    <col min="8" max="8" width="24.7109375" customWidth="1"/>
    <col min="9" max="9" width="13.28515625" customWidth="1"/>
    <col min="10" max="10" width="14.7109375" customWidth="1"/>
    <col min="11" max="11" width="24.7109375" customWidth="1"/>
    <col min="12" max="12" width="13.28515625" customWidth="1"/>
    <col min="13" max="13" width="14.7109375" customWidth="1"/>
    <col min="14" max="14" width="24.7109375" customWidth="1"/>
    <col min="15" max="15" width="13.28515625" customWidth="1"/>
    <col min="16" max="16" width="14.7109375" customWidth="1"/>
    <col min="17" max="17" width="24.7109375" customWidth="1"/>
    <col min="18" max="18" width="13.28515625" customWidth="1"/>
    <col min="19" max="19" width="14.7109375" customWidth="1"/>
    <col min="20" max="20" width="4" customWidth="1"/>
    <col min="21" max="26" width="8.7109375" customWidth="1"/>
  </cols>
  <sheetData>
    <row r="1" spans="1:40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130" t="s">
        <v>365</v>
      </c>
      <c r="L1" s="2"/>
      <c r="M1" s="2"/>
      <c r="N1" s="2"/>
      <c r="O1" s="2"/>
      <c r="P1" s="2"/>
      <c r="Q1" s="2"/>
      <c r="R1" s="2"/>
      <c r="S1" s="2"/>
      <c r="T1" s="2"/>
      <c r="U1" s="4"/>
      <c r="V1" s="4"/>
      <c r="W1" s="4"/>
      <c r="X1" s="4"/>
      <c r="Y1" s="4"/>
      <c r="Z1" s="4"/>
    </row>
    <row r="2" spans="1:40" ht="23.25" customHeight="1">
      <c r="A2" s="4"/>
      <c r="B2" s="192" t="s">
        <v>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4"/>
      <c r="T2" s="4"/>
      <c r="U2" s="4"/>
      <c r="V2" s="4"/>
      <c r="W2" s="4"/>
      <c r="X2" s="4"/>
      <c r="Y2" s="4"/>
      <c r="Z2" s="4"/>
    </row>
    <row r="3" spans="1:40" ht="30.75" customHeight="1" thickBot="1">
      <c r="A3" s="4"/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4"/>
      <c r="U3" s="4"/>
      <c r="V3" s="4"/>
      <c r="W3" s="4"/>
      <c r="X3" s="4"/>
      <c r="Y3" s="4"/>
      <c r="Z3" s="4"/>
    </row>
    <row r="4" spans="1:40" ht="18.75">
      <c r="A4" s="4"/>
      <c r="B4" s="198" t="s">
        <v>7</v>
      </c>
      <c r="C4" s="199"/>
      <c r="D4" s="200"/>
      <c r="E4" s="201" t="s">
        <v>9</v>
      </c>
      <c r="F4" s="202"/>
      <c r="G4" s="203"/>
      <c r="H4" s="198" t="s">
        <v>11</v>
      </c>
      <c r="I4" s="199"/>
      <c r="J4" s="200"/>
      <c r="K4" s="201" t="str">
        <f>IF($I$7&gt;=70%, "HERE","")</f>
        <v/>
      </c>
      <c r="L4" s="202"/>
      <c r="M4" s="203"/>
      <c r="N4" s="198" t="s">
        <v>14</v>
      </c>
      <c r="O4" s="199"/>
      <c r="P4" s="200"/>
      <c r="Q4" s="201" t="s">
        <v>15</v>
      </c>
      <c r="R4" s="202"/>
      <c r="S4" s="203"/>
      <c r="T4" s="4"/>
      <c r="U4" s="4"/>
      <c r="V4" s="4"/>
      <c r="W4" s="4"/>
      <c r="X4" s="4"/>
      <c r="Y4" s="4"/>
      <c r="Z4" s="4"/>
    </row>
    <row r="5" spans="1:40" ht="19.5" thickBot="1">
      <c r="A5" s="4"/>
      <c r="B5" s="13" t="s">
        <v>16</v>
      </c>
      <c r="C5" s="14" t="s">
        <v>17</v>
      </c>
      <c r="D5" s="16" t="s">
        <v>18</v>
      </c>
      <c r="E5" s="17" t="s">
        <v>16</v>
      </c>
      <c r="F5" s="19" t="s">
        <v>17</v>
      </c>
      <c r="G5" s="21" t="s">
        <v>18</v>
      </c>
      <c r="H5" s="24" t="s">
        <v>16</v>
      </c>
      <c r="I5" s="26" t="s">
        <v>17</v>
      </c>
      <c r="J5" s="27" t="s">
        <v>18</v>
      </c>
      <c r="K5" s="17" t="s">
        <v>16</v>
      </c>
      <c r="L5" s="19" t="s">
        <v>17</v>
      </c>
      <c r="M5" s="21" t="s">
        <v>18</v>
      </c>
      <c r="N5" s="24" t="s">
        <v>16</v>
      </c>
      <c r="O5" s="26" t="s">
        <v>17</v>
      </c>
      <c r="P5" s="27" t="s">
        <v>18</v>
      </c>
      <c r="Q5" s="17" t="s">
        <v>16</v>
      </c>
      <c r="R5" s="19" t="s">
        <v>17</v>
      </c>
      <c r="S5" s="21" t="s">
        <v>18</v>
      </c>
      <c r="T5" s="4"/>
      <c r="U5" s="4"/>
      <c r="V5" s="4"/>
      <c r="W5" s="4"/>
      <c r="X5" s="4"/>
      <c r="Y5" s="4"/>
      <c r="Z5" s="4"/>
    </row>
    <row r="6" spans="1:40" ht="18.75">
      <c r="A6" s="4"/>
      <c r="B6" s="33"/>
      <c r="C6" s="34"/>
      <c r="D6" s="41"/>
      <c r="E6" s="33"/>
      <c r="F6" s="34"/>
      <c r="G6" s="41"/>
      <c r="H6" s="33"/>
      <c r="I6" s="34"/>
      <c r="J6" s="132"/>
      <c r="K6" s="184"/>
      <c r="L6" s="185"/>
      <c r="M6" s="135"/>
      <c r="N6" s="33"/>
      <c r="O6" s="34"/>
      <c r="P6" s="41"/>
      <c r="Q6" s="33"/>
      <c r="R6" s="34"/>
      <c r="S6" s="41"/>
      <c r="T6" s="4"/>
      <c r="U6" s="4"/>
      <c r="V6" s="4"/>
      <c r="W6" s="4"/>
      <c r="X6" s="4"/>
      <c r="Y6" s="4"/>
      <c r="Z6" s="4"/>
    </row>
    <row r="7" spans="1:40" ht="19.5" thickBot="1">
      <c r="A7" s="4"/>
      <c r="B7" s="42"/>
      <c r="C7" s="43"/>
      <c r="D7" s="44"/>
      <c r="E7" s="42"/>
      <c r="F7" s="43"/>
      <c r="G7" s="44"/>
      <c r="H7" s="42"/>
      <c r="I7" s="43">
        <f>SUM(H10:H309)/COUNT(H10:H309)</f>
        <v>0.4</v>
      </c>
      <c r="J7" s="133"/>
      <c r="K7" s="186"/>
      <c r="L7" s="187"/>
      <c r="M7" s="136"/>
      <c r="N7" s="42"/>
      <c r="O7" s="43"/>
      <c r="P7" s="44"/>
      <c r="Q7" s="42"/>
      <c r="R7" s="43"/>
      <c r="S7" s="44"/>
      <c r="T7" s="4"/>
      <c r="U7" s="4"/>
      <c r="V7" s="4"/>
      <c r="W7" s="4"/>
      <c r="X7" s="4"/>
      <c r="Y7" s="4"/>
      <c r="Z7" s="4"/>
    </row>
    <row r="8" spans="1:40" ht="18.75">
      <c r="A8" s="4"/>
      <c r="B8" s="42"/>
      <c r="C8" s="43"/>
      <c r="D8" s="44"/>
      <c r="E8" s="42"/>
      <c r="F8" s="43"/>
      <c r="G8" s="44"/>
      <c r="H8" s="42"/>
      <c r="I8" s="43"/>
      <c r="J8" s="44"/>
      <c r="K8" s="137"/>
      <c r="L8" s="138"/>
      <c r="M8" s="44"/>
      <c r="N8" s="42"/>
      <c r="O8" s="43"/>
      <c r="P8" s="44"/>
      <c r="Q8" s="42"/>
      <c r="R8" s="43"/>
      <c r="S8" s="44"/>
      <c r="T8" s="4"/>
      <c r="U8" s="4"/>
      <c r="V8" s="4"/>
      <c r="W8" s="4"/>
      <c r="X8" s="4"/>
      <c r="Y8" s="4"/>
      <c r="Z8" s="4"/>
    </row>
    <row r="9" spans="1:40" ht="18.75">
      <c r="A9" s="4"/>
      <c r="B9" s="49"/>
      <c r="C9" s="51"/>
      <c r="D9" s="52"/>
      <c r="E9" s="49"/>
      <c r="F9" s="51"/>
      <c r="G9" s="129" t="s">
        <v>367</v>
      </c>
      <c r="H9" s="128" t="s">
        <v>368</v>
      </c>
      <c r="I9" s="51"/>
      <c r="J9" s="52"/>
      <c r="K9" s="49"/>
      <c r="L9" s="51"/>
      <c r="M9" s="52"/>
      <c r="N9" s="49"/>
      <c r="O9" s="51"/>
      <c r="P9" s="52"/>
      <c r="Q9" s="49"/>
      <c r="R9" s="51"/>
      <c r="S9" s="52"/>
      <c r="T9" s="4"/>
      <c r="U9" s="4"/>
      <c r="V9" s="4"/>
      <c r="W9" s="4"/>
      <c r="X9" s="4"/>
      <c r="Y9" s="4"/>
      <c r="Z9" s="4"/>
    </row>
    <row r="10" spans="1:40" ht="18.75">
      <c r="A10" s="4"/>
      <c r="B10" s="102" t="s">
        <v>50</v>
      </c>
      <c r="C10" s="103"/>
      <c r="D10" s="104"/>
      <c r="E10" s="105" t="s">
        <v>51</v>
      </c>
      <c r="F10" s="103"/>
      <c r="G10" s="104">
        <v>10</v>
      </c>
      <c r="H10" s="102">
        <f>IF(G10=10,1,IF(G10=9,1,IF(G10=8,0,IF(G10=7,0,IF(G10=-1,"NA",-1)))))</f>
        <v>1</v>
      </c>
      <c r="I10" s="103"/>
      <c r="J10" s="104"/>
      <c r="K10" s="105" t="s">
        <v>52</v>
      </c>
      <c r="L10" s="103"/>
      <c r="M10" s="104"/>
      <c r="N10" s="188" t="s">
        <v>53</v>
      </c>
      <c r="O10" s="189"/>
      <c r="P10" s="190"/>
      <c r="Q10" s="191" t="s">
        <v>54</v>
      </c>
      <c r="R10" s="189"/>
      <c r="S10" s="190"/>
      <c r="T10" s="4"/>
      <c r="U10" s="4"/>
      <c r="V10" s="4"/>
      <c r="W10" s="4"/>
      <c r="X10" s="4"/>
      <c r="Y10" s="4"/>
      <c r="Z10" s="4"/>
    </row>
    <row r="11" spans="1:40" ht="18.75">
      <c r="A11" s="4"/>
      <c r="B11" s="33"/>
      <c r="C11" s="34"/>
      <c r="D11" s="41"/>
      <c r="E11" s="33"/>
      <c r="F11" s="34"/>
      <c r="G11" s="41">
        <v>7</v>
      </c>
      <c r="H11" s="33">
        <f t="shared" ref="H11:H74" si="0">IF(G11=10,1,IF(G11=9,1,IF(G11=8,0,IF(G11=7,0,IF(G11=-1,"NA",-1)))))</f>
        <v>0</v>
      </c>
      <c r="I11" s="34"/>
      <c r="J11" s="41"/>
      <c r="K11" s="33"/>
      <c r="L11" s="34"/>
      <c r="M11" s="41"/>
      <c r="N11" s="33"/>
      <c r="O11" s="34"/>
      <c r="P11" s="41"/>
      <c r="Q11" s="33"/>
      <c r="R11" s="34"/>
      <c r="S11" s="41"/>
      <c r="T11" s="4"/>
      <c r="U11" s="4"/>
      <c r="V11" s="4"/>
      <c r="W11" s="4"/>
      <c r="X11" s="4"/>
      <c r="Y11" s="4"/>
      <c r="Z11" s="4"/>
    </row>
    <row r="12" spans="1:40" ht="18.75">
      <c r="A12" s="4"/>
      <c r="B12" s="42"/>
      <c r="C12" s="43"/>
      <c r="D12" s="44"/>
      <c r="E12" s="42"/>
      <c r="F12" s="43"/>
      <c r="G12" s="44">
        <v>7</v>
      </c>
      <c r="H12" s="42">
        <f t="shared" si="0"/>
        <v>0</v>
      </c>
      <c r="I12" s="43"/>
      <c r="J12" s="44"/>
      <c r="K12" s="42"/>
      <c r="L12" s="43"/>
      <c r="M12" s="44"/>
      <c r="N12" s="140" t="s">
        <v>369</v>
      </c>
      <c r="O12" s="144">
        <v>10</v>
      </c>
      <c r="P12" s="144">
        <v>20</v>
      </c>
      <c r="Q12" s="144">
        <v>120</v>
      </c>
      <c r="R12" s="144"/>
      <c r="S12" s="144"/>
      <c r="T12" s="144"/>
      <c r="U12" s="43">
        <v>10</v>
      </c>
      <c r="V12" s="44">
        <v>20</v>
      </c>
      <c r="W12" s="42">
        <v>30</v>
      </c>
      <c r="X12" s="43">
        <v>40</v>
      </c>
      <c r="Y12" s="43">
        <v>50</v>
      </c>
      <c r="Z12" s="44">
        <v>60</v>
      </c>
      <c r="AA12" s="42">
        <v>70</v>
      </c>
      <c r="AB12" s="43">
        <v>80</v>
      </c>
      <c r="AC12" s="43">
        <v>90</v>
      </c>
      <c r="AD12" s="44">
        <v>100</v>
      </c>
      <c r="AE12" s="42">
        <v>110</v>
      </c>
      <c r="AF12" s="143">
        <v>120</v>
      </c>
      <c r="AG12" s="43">
        <v>130</v>
      </c>
      <c r="AH12" s="44">
        <v>140</v>
      </c>
      <c r="AI12" s="42">
        <v>150</v>
      </c>
      <c r="AJ12" s="43">
        <v>160</v>
      </c>
      <c r="AK12" s="43">
        <v>170</v>
      </c>
      <c r="AL12" s="44">
        <v>180</v>
      </c>
      <c r="AM12" s="42">
        <v>190</v>
      </c>
      <c r="AN12" s="43">
        <v>200</v>
      </c>
    </row>
    <row r="13" spans="1:40" ht="19.5" thickBot="1">
      <c r="A13" s="4"/>
      <c r="B13" s="42"/>
      <c r="C13" s="43"/>
      <c r="D13" s="44"/>
      <c r="E13" s="42"/>
      <c r="F13" s="43"/>
      <c r="G13" s="44">
        <v>6</v>
      </c>
      <c r="H13" s="42">
        <f t="shared" si="0"/>
        <v>-1</v>
      </c>
      <c r="I13" s="43"/>
      <c r="J13" s="44"/>
      <c r="K13" s="42"/>
      <c r="L13" s="43"/>
      <c r="M13" s="44"/>
      <c r="N13" s="140" t="s">
        <v>370</v>
      </c>
      <c r="O13" s="144">
        <v>30</v>
      </c>
      <c r="P13" s="144">
        <v>50</v>
      </c>
      <c r="Q13" s="144">
        <v>70</v>
      </c>
      <c r="R13" s="144"/>
      <c r="S13" s="144"/>
      <c r="T13" s="144"/>
      <c r="U13" s="44">
        <v>5</v>
      </c>
      <c r="V13" s="42">
        <v>10</v>
      </c>
      <c r="W13" s="43">
        <v>15</v>
      </c>
      <c r="X13" s="43">
        <v>20</v>
      </c>
      <c r="Y13" s="44">
        <v>25</v>
      </c>
      <c r="Z13" s="42">
        <v>30</v>
      </c>
      <c r="AA13" s="43">
        <v>35</v>
      </c>
      <c r="AB13" s="43">
        <v>40</v>
      </c>
      <c r="AC13" s="44">
        <v>45</v>
      </c>
      <c r="AD13" s="42">
        <v>50</v>
      </c>
      <c r="AE13" s="43">
        <v>55</v>
      </c>
      <c r="AF13" s="43">
        <v>60</v>
      </c>
      <c r="AG13" s="44">
        <v>65</v>
      </c>
      <c r="AH13" s="143">
        <v>70</v>
      </c>
      <c r="AI13" s="43">
        <v>75</v>
      </c>
      <c r="AJ13" s="43">
        <v>80</v>
      </c>
      <c r="AK13" s="44">
        <v>85</v>
      </c>
      <c r="AL13" s="42">
        <v>90</v>
      </c>
      <c r="AM13" s="43">
        <v>95</v>
      </c>
      <c r="AN13">
        <v>100</v>
      </c>
    </row>
    <row r="14" spans="1:40" ht="19.5" thickBot="1">
      <c r="A14" s="4"/>
      <c r="B14" s="49"/>
      <c r="C14" s="51"/>
      <c r="D14" s="52"/>
      <c r="E14" s="49"/>
      <c r="F14" s="51"/>
      <c r="G14" s="41">
        <v>8</v>
      </c>
      <c r="H14" s="49">
        <f t="shared" si="0"/>
        <v>0</v>
      </c>
      <c r="I14" s="51"/>
      <c r="J14" s="52"/>
      <c r="K14" s="49"/>
      <c r="L14" s="51"/>
      <c r="M14" s="52"/>
      <c r="N14" s="141" t="s">
        <v>371</v>
      </c>
      <c r="O14" s="144">
        <v>20</v>
      </c>
      <c r="P14" s="144">
        <v>30</v>
      </c>
      <c r="Q14" s="144">
        <v>40</v>
      </c>
      <c r="R14" s="144"/>
      <c r="S14" s="144"/>
      <c r="T14" s="144"/>
      <c r="U14" s="51">
        <v>10</v>
      </c>
      <c r="V14" s="52">
        <v>15</v>
      </c>
      <c r="W14" s="49">
        <v>20</v>
      </c>
      <c r="X14" s="51">
        <v>25</v>
      </c>
      <c r="Y14" s="52">
        <v>30</v>
      </c>
      <c r="Z14" s="49">
        <v>35</v>
      </c>
      <c r="AA14" s="143">
        <v>40</v>
      </c>
      <c r="AB14" s="52">
        <v>45</v>
      </c>
      <c r="AC14" s="49">
        <v>50</v>
      </c>
      <c r="AD14" s="51">
        <v>55</v>
      </c>
      <c r="AE14" s="52">
        <v>60</v>
      </c>
      <c r="AF14" s="49">
        <v>65</v>
      </c>
      <c r="AG14" s="51">
        <v>70</v>
      </c>
      <c r="AH14" s="52">
        <v>75</v>
      </c>
      <c r="AI14" s="49">
        <v>80</v>
      </c>
      <c r="AJ14" s="51">
        <v>85</v>
      </c>
      <c r="AK14" s="52">
        <v>90</v>
      </c>
      <c r="AL14" s="49">
        <v>95</v>
      </c>
      <c r="AM14" s="51">
        <v>100</v>
      </c>
      <c r="AN14" s="52">
        <v>105</v>
      </c>
    </row>
    <row r="15" spans="1:40" ht="19.5" thickBot="1">
      <c r="A15" s="4"/>
      <c r="B15" s="102" t="s">
        <v>55</v>
      </c>
      <c r="C15" s="103"/>
      <c r="D15" s="104"/>
      <c r="E15" s="105" t="s">
        <v>57</v>
      </c>
      <c r="F15" s="103"/>
      <c r="G15" s="41">
        <v>10</v>
      </c>
      <c r="H15" s="102">
        <f t="shared" si="0"/>
        <v>1</v>
      </c>
      <c r="I15" s="103"/>
      <c r="J15" s="104"/>
      <c r="K15" s="105" t="s">
        <v>58</v>
      </c>
      <c r="L15" s="103"/>
      <c r="M15" s="104"/>
      <c r="N15" s="93"/>
      <c r="O15" s="142">
        <f t="shared" ref="O15:U15" si="1">AVERAGE(O12/200,O13/100,O14/120)</f>
        <v>0.17222222222222219</v>
      </c>
      <c r="P15" s="142">
        <f t="shared" si="1"/>
        <v>0.28333333333333333</v>
      </c>
      <c r="Q15" s="142">
        <f t="shared" si="1"/>
        <v>0.5444444444444444</v>
      </c>
      <c r="R15" s="142">
        <f t="shared" si="1"/>
        <v>0</v>
      </c>
      <c r="S15" s="142">
        <f t="shared" si="1"/>
        <v>0</v>
      </c>
      <c r="T15" s="142">
        <f t="shared" si="1"/>
        <v>0</v>
      </c>
      <c r="U15" s="142">
        <f t="shared" si="1"/>
        <v>6.1111111111111116E-2</v>
      </c>
      <c r="V15" s="142">
        <f t="shared" ref="V15:AN15" si="2">AVERAGE(V12/200,V13/100,V14/120)</f>
        <v>0.10833333333333334</v>
      </c>
      <c r="W15" s="142">
        <f t="shared" si="2"/>
        <v>0.15555555555555556</v>
      </c>
      <c r="X15" s="142">
        <f t="shared" si="2"/>
        <v>0.20277777777777781</v>
      </c>
      <c r="Y15" s="142">
        <f t="shared" si="2"/>
        <v>0.25</v>
      </c>
      <c r="Z15" s="142">
        <f t="shared" si="2"/>
        <v>0.29722222222222222</v>
      </c>
      <c r="AA15" s="142">
        <f t="shared" si="2"/>
        <v>0.34444444444444439</v>
      </c>
      <c r="AB15" s="142">
        <f t="shared" si="2"/>
        <v>0.39166666666666666</v>
      </c>
      <c r="AC15" s="142">
        <f t="shared" si="2"/>
        <v>0.43888888888888888</v>
      </c>
      <c r="AD15" s="142">
        <f t="shared" si="2"/>
        <v>0.4861111111111111</v>
      </c>
      <c r="AE15" s="142">
        <f t="shared" si="2"/>
        <v>0.53333333333333333</v>
      </c>
      <c r="AF15" s="142">
        <f t="shared" si="2"/>
        <v>0.5805555555555556</v>
      </c>
      <c r="AG15" s="142">
        <f t="shared" si="2"/>
        <v>0.62777777777777777</v>
      </c>
      <c r="AH15" s="142">
        <f t="shared" si="2"/>
        <v>0.67499999999999993</v>
      </c>
      <c r="AI15" s="142">
        <f t="shared" si="2"/>
        <v>0.72222222222222221</v>
      </c>
      <c r="AJ15" s="142">
        <f t="shared" si="2"/>
        <v>0.76944444444444449</v>
      </c>
      <c r="AK15" s="142">
        <f t="shared" si="2"/>
        <v>0.81666666666666676</v>
      </c>
      <c r="AL15" s="142">
        <f t="shared" si="2"/>
        <v>0.86388888888888893</v>
      </c>
      <c r="AM15" s="142">
        <f t="shared" si="2"/>
        <v>0.91111111111111109</v>
      </c>
      <c r="AN15" s="142">
        <f t="shared" si="2"/>
        <v>0.95833333333333337</v>
      </c>
    </row>
    <row r="16" spans="1:40" ht="18.75">
      <c r="A16" s="4"/>
      <c r="B16" s="33"/>
      <c r="C16" s="34"/>
      <c r="D16" s="41"/>
      <c r="E16" s="33"/>
      <c r="F16" s="34"/>
      <c r="G16" s="41">
        <v>10</v>
      </c>
      <c r="H16" s="33">
        <f t="shared" si="0"/>
        <v>1</v>
      </c>
      <c r="I16" s="34"/>
      <c r="J16" s="41"/>
      <c r="K16" s="33"/>
      <c r="L16" s="34"/>
      <c r="M16" s="41"/>
      <c r="N16" s="33"/>
      <c r="O16" s="34"/>
      <c r="P16" s="41"/>
      <c r="Q16" s="33"/>
      <c r="R16" s="34"/>
      <c r="S16" s="41"/>
      <c r="T16" s="4"/>
      <c r="U16" s="4"/>
      <c r="V16" s="4"/>
      <c r="W16" s="4"/>
      <c r="X16" s="4"/>
      <c r="Y16" s="4"/>
      <c r="Z16" s="4"/>
    </row>
    <row r="17" spans="1:26" ht="18.75">
      <c r="A17" s="4"/>
      <c r="B17" s="42"/>
      <c r="C17" s="43"/>
      <c r="D17" s="44"/>
      <c r="E17" s="42"/>
      <c r="F17" s="43"/>
      <c r="G17" s="44">
        <v>8</v>
      </c>
      <c r="H17" s="42">
        <f t="shared" si="0"/>
        <v>0</v>
      </c>
      <c r="I17" s="43"/>
      <c r="J17" s="44"/>
      <c r="K17" s="42"/>
      <c r="L17" s="43"/>
      <c r="M17" s="44"/>
      <c r="N17" s="42"/>
      <c r="O17" s="43"/>
      <c r="P17" s="44"/>
      <c r="Q17" s="42"/>
      <c r="R17" s="43"/>
      <c r="S17" s="44"/>
      <c r="T17" s="4"/>
      <c r="U17" s="4"/>
      <c r="V17" s="4"/>
      <c r="W17" s="4"/>
      <c r="X17" s="4"/>
      <c r="Y17" s="4"/>
      <c r="Z17" s="4"/>
    </row>
    <row r="18" spans="1:26" ht="19.5" thickBot="1">
      <c r="A18" s="4"/>
      <c r="B18" s="42"/>
      <c r="C18" s="43"/>
      <c r="D18" s="44"/>
      <c r="E18" s="42"/>
      <c r="F18" s="43"/>
      <c r="G18" s="44">
        <v>10</v>
      </c>
      <c r="H18" s="42">
        <f t="shared" si="0"/>
        <v>1</v>
      </c>
      <c r="I18" s="43"/>
      <c r="J18" s="44"/>
      <c r="K18" s="42"/>
      <c r="L18" s="43"/>
      <c r="M18" s="44"/>
      <c r="N18" s="42"/>
      <c r="O18" s="43"/>
      <c r="P18" s="44"/>
      <c r="Q18" s="42"/>
      <c r="R18" s="43"/>
      <c r="S18" s="44"/>
      <c r="T18" s="4"/>
      <c r="U18" s="4"/>
      <c r="V18" s="4"/>
      <c r="W18" s="4"/>
      <c r="X18" s="4"/>
      <c r="Y18" s="4"/>
      <c r="Z18" s="4"/>
    </row>
    <row r="19" spans="1:26" ht="15.75" customHeight="1" thickBot="1">
      <c r="A19" s="4"/>
      <c r="B19" s="49"/>
      <c r="C19" s="51"/>
      <c r="D19" s="52"/>
      <c r="E19" s="49"/>
      <c r="F19" s="51"/>
      <c r="G19" s="41">
        <v>10</v>
      </c>
      <c r="H19" s="49">
        <f t="shared" si="0"/>
        <v>1</v>
      </c>
      <c r="I19" s="51"/>
      <c r="J19" s="52"/>
      <c r="K19" s="49"/>
      <c r="L19" s="51"/>
      <c r="M19" s="52"/>
      <c r="N19" s="49"/>
      <c r="O19" s="51"/>
      <c r="P19" s="52"/>
      <c r="Q19" s="49"/>
      <c r="R19" s="51"/>
      <c r="S19" s="52"/>
      <c r="T19" s="4"/>
      <c r="U19" s="4"/>
      <c r="V19" s="4"/>
      <c r="W19" s="4"/>
      <c r="X19" s="4"/>
      <c r="Y19" s="4"/>
      <c r="Z19" s="4"/>
    </row>
    <row r="20" spans="1:26" ht="15.75" customHeight="1" thickBot="1">
      <c r="A20" s="4"/>
      <c r="B20" s="102" t="s">
        <v>59</v>
      </c>
      <c r="C20" s="103"/>
      <c r="D20" s="104"/>
      <c r="E20" s="105" t="s">
        <v>60</v>
      </c>
      <c r="F20" s="103"/>
      <c r="G20" s="104">
        <v>-1</v>
      </c>
      <c r="H20" s="102" t="str">
        <f t="shared" si="0"/>
        <v>NA</v>
      </c>
      <c r="I20" s="103"/>
      <c r="J20" s="104"/>
      <c r="K20" s="105" t="s">
        <v>62</v>
      </c>
      <c r="L20" s="103"/>
      <c r="M20" s="104"/>
      <c r="N20" s="188" t="s">
        <v>63</v>
      </c>
      <c r="O20" s="189"/>
      <c r="P20" s="190"/>
      <c r="Q20" s="191" t="s">
        <v>64</v>
      </c>
      <c r="R20" s="189"/>
      <c r="S20" s="190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33"/>
      <c r="C21" s="34"/>
      <c r="D21" s="41"/>
      <c r="E21" s="33"/>
      <c r="F21" s="34"/>
      <c r="G21" s="41">
        <v>-1</v>
      </c>
      <c r="H21" s="33" t="str">
        <f t="shared" si="0"/>
        <v>NA</v>
      </c>
      <c r="I21" s="34"/>
      <c r="J21" s="41"/>
      <c r="K21" s="33"/>
      <c r="L21" s="34"/>
      <c r="M21" s="41"/>
      <c r="N21" s="33"/>
      <c r="O21" s="34"/>
      <c r="P21" s="41"/>
      <c r="Q21" s="33"/>
      <c r="R21" s="34"/>
      <c r="S21" s="41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2"/>
      <c r="C22" s="43"/>
      <c r="D22" s="44"/>
      <c r="E22" s="42"/>
      <c r="F22" s="43"/>
      <c r="G22" s="44">
        <v>-1</v>
      </c>
      <c r="H22" s="42" t="str">
        <f t="shared" si="0"/>
        <v>NA</v>
      </c>
      <c r="I22" s="43"/>
      <c r="J22" s="44"/>
      <c r="K22" s="42"/>
      <c r="L22" s="43"/>
      <c r="M22" s="44"/>
      <c r="N22" s="42"/>
      <c r="O22" s="43"/>
      <c r="P22" s="44"/>
      <c r="Q22" s="42"/>
      <c r="R22" s="43"/>
      <c r="S22" s="4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2"/>
      <c r="C23" s="43"/>
      <c r="D23" s="44"/>
      <c r="E23" s="42"/>
      <c r="F23" s="43"/>
      <c r="G23" s="44">
        <v>-1</v>
      </c>
      <c r="H23" s="42" t="str">
        <f t="shared" si="0"/>
        <v>NA</v>
      </c>
      <c r="I23" s="43"/>
      <c r="J23" s="44"/>
      <c r="K23" s="42"/>
      <c r="L23" s="43"/>
      <c r="M23" s="44"/>
      <c r="N23" s="42"/>
      <c r="O23" s="43"/>
      <c r="P23" s="44"/>
      <c r="Q23" s="42"/>
      <c r="R23" s="43"/>
      <c r="S23" s="4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9"/>
      <c r="C24" s="51"/>
      <c r="D24" s="52"/>
      <c r="E24" s="49"/>
      <c r="F24" s="51"/>
      <c r="G24" s="52">
        <v>-1</v>
      </c>
      <c r="H24" s="49" t="str">
        <f t="shared" si="0"/>
        <v>NA</v>
      </c>
      <c r="I24" s="51"/>
      <c r="J24" s="52"/>
      <c r="K24" s="49"/>
      <c r="L24" s="51"/>
      <c r="M24" s="52"/>
      <c r="N24" s="49"/>
      <c r="O24" s="51"/>
      <c r="P24" s="52"/>
      <c r="Q24" s="49"/>
      <c r="R24" s="51"/>
      <c r="S24" s="52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>
        <v>-1</v>
      </c>
      <c r="H25" s="4" t="str">
        <f t="shared" si="0"/>
        <v>NA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64" t="s">
        <v>65</v>
      </c>
      <c r="C26" s="66"/>
      <c r="D26" s="66"/>
      <c r="E26" s="66"/>
      <c r="F26" s="66"/>
      <c r="G26" s="66">
        <v>-1</v>
      </c>
      <c r="H26" s="66" t="str">
        <f t="shared" si="0"/>
        <v>NA</v>
      </c>
      <c r="I26" s="66"/>
      <c r="J26" s="6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69" t="s">
        <v>66</v>
      </c>
      <c r="C27" s="72"/>
      <c r="D27" s="72"/>
      <c r="E27" s="72"/>
      <c r="F27" s="72"/>
      <c r="G27" s="72">
        <v>-1</v>
      </c>
      <c r="H27" s="72" t="str">
        <f t="shared" si="0"/>
        <v>NA</v>
      </c>
      <c r="I27" s="72"/>
      <c r="J27" s="7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69" t="s">
        <v>76</v>
      </c>
      <c r="C28" s="72"/>
      <c r="D28" s="72"/>
      <c r="E28" s="72"/>
      <c r="F28" s="72"/>
      <c r="G28" s="72">
        <v>-1</v>
      </c>
      <c r="H28" s="72" t="str">
        <f t="shared" si="0"/>
        <v>NA</v>
      </c>
      <c r="I28" s="72"/>
      <c r="J28" s="7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94" t="s">
        <v>364</v>
      </c>
      <c r="C29" s="95"/>
      <c r="D29" s="95"/>
      <c r="E29" s="95"/>
      <c r="F29" s="95"/>
      <c r="G29" s="95">
        <v>-1</v>
      </c>
      <c r="H29" s="95" t="str">
        <f t="shared" si="0"/>
        <v>NA</v>
      </c>
      <c r="I29" s="95"/>
      <c r="J29" s="9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97"/>
      <c r="C30" s="93"/>
      <c r="D30" s="93"/>
      <c r="E30" s="93"/>
      <c r="F30" s="93"/>
      <c r="G30" s="93">
        <v>-1</v>
      </c>
      <c r="H30" s="93" t="str">
        <f t="shared" si="0"/>
        <v>NA</v>
      </c>
      <c r="I30" s="93"/>
      <c r="J30" s="9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7.75" customHeight="1">
      <c r="A31" s="4"/>
      <c r="B31" s="99"/>
      <c r="C31" s="100"/>
      <c r="D31" s="100"/>
      <c r="E31" s="100"/>
      <c r="F31" s="100"/>
      <c r="G31" s="100">
        <v>-1</v>
      </c>
      <c r="H31" s="100" t="str">
        <f t="shared" si="0"/>
        <v>NA</v>
      </c>
      <c r="I31" s="100"/>
      <c r="J31" s="10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>
        <v>-1</v>
      </c>
      <c r="H32" s="4" t="str">
        <f t="shared" si="0"/>
        <v>NA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>
        <v>-1</v>
      </c>
      <c r="H33" s="4" t="str">
        <f t="shared" si="0"/>
        <v>NA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>
        <v>-1</v>
      </c>
      <c r="H34" s="4" t="str">
        <f t="shared" si="0"/>
        <v>NA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>
        <v>-1</v>
      </c>
      <c r="H35" s="4" t="str">
        <f t="shared" si="0"/>
        <v>NA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>
        <v>-1</v>
      </c>
      <c r="H36" s="4" t="str">
        <f t="shared" si="0"/>
        <v>NA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>
        <v>-1</v>
      </c>
      <c r="H37" s="4" t="str">
        <f t="shared" si="0"/>
        <v>NA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>
        <v>-1</v>
      </c>
      <c r="H38" s="4" t="str">
        <f t="shared" si="0"/>
        <v>NA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>
        <v>-1</v>
      </c>
      <c r="H39" s="4" t="str">
        <f t="shared" si="0"/>
        <v>NA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>
        <v>-1</v>
      </c>
      <c r="H40" s="4" t="str">
        <f t="shared" si="0"/>
        <v>NA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>
        <v>-1</v>
      </c>
      <c r="H41" s="4" t="str">
        <f t="shared" si="0"/>
        <v>NA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>
        <v>-1</v>
      </c>
      <c r="H42" s="4" t="str">
        <f t="shared" si="0"/>
        <v>NA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>
        <v>-1</v>
      </c>
      <c r="H43" s="4" t="str">
        <f t="shared" si="0"/>
        <v>NA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>
        <v>-1</v>
      </c>
      <c r="H44" s="4" t="str">
        <f t="shared" si="0"/>
        <v>NA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>
        <v>-1</v>
      </c>
      <c r="H45" s="4" t="str">
        <f t="shared" si="0"/>
        <v>NA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>
        <v>-1</v>
      </c>
      <c r="H46" s="4" t="str">
        <f t="shared" si="0"/>
        <v>NA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>
        <v>-1</v>
      </c>
      <c r="H47" s="4" t="str">
        <f t="shared" si="0"/>
        <v>NA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>
        <v>-1</v>
      </c>
      <c r="H48" s="4" t="str">
        <f t="shared" si="0"/>
        <v>NA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>
        <v>-1</v>
      </c>
      <c r="H49" s="4" t="str">
        <f t="shared" si="0"/>
        <v>NA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>
        <v>-1</v>
      </c>
      <c r="H50" s="4" t="str">
        <f t="shared" si="0"/>
        <v>NA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>
        <v>-1</v>
      </c>
      <c r="H51" s="4" t="str">
        <f t="shared" si="0"/>
        <v>NA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>
        <v>-1</v>
      </c>
      <c r="H52" s="4" t="str">
        <f t="shared" si="0"/>
        <v>NA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>
        <v>-1</v>
      </c>
      <c r="H53" s="4" t="str">
        <f t="shared" si="0"/>
        <v>NA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>
        <v>-1</v>
      </c>
      <c r="H54" s="4" t="str">
        <f t="shared" si="0"/>
        <v>NA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>
        <v>-1</v>
      </c>
      <c r="H55" s="4" t="str">
        <f t="shared" si="0"/>
        <v>NA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>
        <v>-1</v>
      </c>
      <c r="H56" s="4" t="str">
        <f t="shared" si="0"/>
        <v>NA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>
        <v>-1</v>
      </c>
      <c r="H57" s="4" t="str">
        <f t="shared" si="0"/>
        <v>NA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>
        <v>-1</v>
      </c>
      <c r="H58" s="4" t="str">
        <f t="shared" si="0"/>
        <v>NA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>
        <v>-1</v>
      </c>
      <c r="H59" s="4" t="str">
        <f t="shared" si="0"/>
        <v>NA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>
        <v>-1</v>
      </c>
      <c r="H60" s="4" t="str">
        <f t="shared" si="0"/>
        <v>NA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>
        <v>-1</v>
      </c>
      <c r="H61" s="4" t="str">
        <f t="shared" si="0"/>
        <v>NA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>
        <v>-1</v>
      </c>
      <c r="H62" s="4" t="str">
        <f t="shared" si="0"/>
        <v>NA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>
        <v>-1</v>
      </c>
      <c r="H63" s="4" t="str">
        <f t="shared" si="0"/>
        <v>NA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>
        <v>-1</v>
      </c>
      <c r="H64" s="4" t="str">
        <f t="shared" si="0"/>
        <v>NA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>
        <v>-1</v>
      </c>
      <c r="H65" s="4" t="str">
        <f t="shared" si="0"/>
        <v>NA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>
        <v>-1</v>
      </c>
      <c r="H66" s="4" t="str">
        <f t="shared" si="0"/>
        <v>NA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>
        <v>-1</v>
      </c>
      <c r="H67" s="4" t="str">
        <f t="shared" si="0"/>
        <v>NA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>
        <v>-1</v>
      </c>
      <c r="H68" s="4" t="str">
        <f t="shared" si="0"/>
        <v>NA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>
        <v>-1</v>
      </c>
      <c r="H69" s="4" t="str">
        <f t="shared" si="0"/>
        <v>NA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>
        <v>-1</v>
      </c>
      <c r="H70" s="4" t="str">
        <f t="shared" si="0"/>
        <v>NA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>
        <v>-1</v>
      </c>
      <c r="H71" s="4" t="str">
        <f t="shared" si="0"/>
        <v>NA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>
        <v>-1</v>
      </c>
      <c r="H72" s="4" t="str">
        <f t="shared" si="0"/>
        <v>NA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>
        <v>-1</v>
      </c>
      <c r="H73" s="4" t="str">
        <f t="shared" si="0"/>
        <v>NA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>
        <v>-1</v>
      </c>
      <c r="H74" s="4" t="str">
        <f t="shared" si="0"/>
        <v>NA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>
        <v>-1</v>
      </c>
      <c r="H75" s="4" t="str">
        <f t="shared" ref="H75:H138" si="3">IF(G75=10,1,IF(G75=9,1,IF(G75=8,0,IF(G75=7,0,IF(G75=-1,"NA",-1)))))</f>
        <v>NA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>
        <v>-1</v>
      </c>
      <c r="H76" s="4" t="str">
        <f t="shared" si="3"/>
        <v>NA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>
        <v>-1</v>
      </c>
      <c r="H77" s="4" t="str">
        <f t="shared" si="3"/>
        <v>NA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>
        <v>-1</v>
      </c>
      <c r="H78" s="4" t="str">
        <f t="shared" si="3"/>
        <v>NA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>
        <v>-1</v>
      </c>
      <c r="H79" s="4" t="str">
        <f t="shared" si="3"/>
        <v>NA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>
        <v>-1</v>
      </c>
      <c r="H80" s="4" t="str">
        <f t="shared" si="3"/>
        <v>NA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>
        <v>-1</v>
      </c>
      <c r="H81" s="4" t="str">
        <f t="shared" si="3"/>
        <v>NA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>
        <v>-1</v>
      </c>
      <c r="H82" s="4" t="str">
        <f t="shared" si="3"/>
        <v>NA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>
        <v>-1</v>
      </c>
      <c r="H83" s="4" t="str">
        <f t="shared" si="3"/>
        <v>NA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>
        <v>-1</v>
      </c>
      <c r="H84" s="4" t="str">
        <f t="shared" si="3"/>
        <v>NA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>
        <v>-1</v>
      </c>
      <c r="H85" s="4" t="str">
        <f t="shared" si="3"/>
        <v>NA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>
        <v>-1</v>
      </c>
      <c r="H86" s="4" t="str">
        <f t="shared" si="3"/>
        <v>NA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>
        <v>-1</v>
      </c>
      <c r="H87" s="4" t="str">
        <f t="shared" si="3"/>
        <v>NA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>
        <v>-1</v>
      </c>
      <c r="H88" s="4" t="str">
        <f t="shared" si="3"/>
        <v>NA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>
        <v>-1</v>
      </c>
      <c r="H89" s="4" t="str">
        <f t="shared" si="3"/>
        <v>NA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>
        <v>-1</v>
      </c>
      <c r="H90" s="4" t="str">
        <f t="shared" si="3"/>
        <v>NA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>
        <v>-1</v>
      </c>
      <c r="H91" s="4" t="str">
        <f t="shared" si="3"/>
        <v>NA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>
        <v>-1</v>
      </c>
      <c r="H92" s="4" t="str">
        <f t="shared" si="3"/>
        <v>NA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>
        <v>-1</v>
      </c>
      <c r="H93" s="4" t="str">
        <f t="shared" si="3"/>
        <v>NA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>
        <v>-1</v>
      </c>
      <c r="H94" s="4" t="str">
        <f t="shared" si="3"/>
        <v>NA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>
        <v>-1</v>
      </c>
      <c r="H95" s="4" t="str">
        <f t="shared" si="3"/>
        <v>NA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>
        <v>-1</v>
      </c>
      <c r="H96" s="4" t="str">
        <f t="shared" si="3"/>
        <v>NA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>
        <v>-1</v>
      </c>
      <c r="H97" s="4" t="str">
        <f t="shared" si="3"/>
        <v>NA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>
        <v>-1</v>
      </c>
      <c r="H98" s="4" t="str">
        <f t="shared" si="3"/>
        <v>NA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>
        <v>-1</v>
      </c>
      <c r="H99" s="4" t="str">
        <f t="shared" si="3"/>
        <v>NA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>
        <v>-1</v>
      </c>
      <c r="H100" s="4" t="str">
        <f t="shared" si="3"/>
        <v>NA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>
        <v>-1</v>
      </c>
      <c r="H101" s="4" t="str">
        <f t="shared" si="3"/>
        <v>NA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>
        <v>-1</v>
      </c>
      <c r="H102" s="4" t="str">
        <f t="shared" si="3"/>
        <v>NA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>
        <v>-1</v>
      </c>
      <c r="H103" s="4" t="str">
        <f t="shared" si="3"/>
        <v>NA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>
        <v>-1</v>
      </c>
      <c r="H104" s="4" t="str">
        <f t="shared" si="3"/>
        <v>NA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>
        <v>-1</v>
      </c>
      <c r="H105" s="4" t="str">
        <f t="shared" si="3"/>
        <v>NA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>
        <v>-1</v>
      </c>
      <c r="H106" s="4" t="str">
        <f t="shared" si="3"/>
        <v>NA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>
        <v>-1</v>
      </c>
      <c r="H107" s="4" t="str">
        <f t="shared" si="3"/>
        <v>NA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>
        <v>-1</v>
      </c>
      <c r="H108" s="4" t="str">
        <f t="shared" si="3"/>
        <v>NA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>
        <v>-1</v>
      </c>
      <c r="H109" s="4" t="str">
        <f t="shared" si="3"/>
        <v>NA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>
        <v>-1</v>
      </c>
      <c r="H110" s="4" t="str">
        <f t="shared" si="3"/>
        <v>NA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>
        <v>-1</v>
      </c>
      <c r="H111" s="4" t="str">
        <f t="shared" si="3"/>
        <v>NA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>
        <v>-1</v>
      </c>
      <c r="H112" s="4" t="str">
        <f t="shared" si="3"/>
        <v>NA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>
        <v>-1</v>
      </c>
      <c r="H113" s="4" t="str">
        <f t="shared" si="3"/>
        <v>NA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>
        <v>-1</v>
      </c>
      <c r="H114" s="4" t="str">
        <f t="shared" si="3"/>
        <v>NA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>
        <v>-1</v>
      </c>
      <c r="H115" s="4" t="str">
        <f t="shared" si="3"/>
        <v>NA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>
        <v>-1</v>
      </c>
      <c r="H116" s="4" t="str">
        <f t="shared" si="3"/>
        <v>NA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>
        <v>-1</v>
      </c>
      <c r="H117" s="4" t="str">
        <f t="shared" si="3"/>
        <v>NA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>
        <v>-1</v>
      </c>
      <c r="H118" s="4" t="str">
        <f t="shared" si="3"/>
        <v>NA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>
        <v>-1</v>
      </c>
      <c r="H119" s="4" t="str">
        <f t="shared" si="3"/>
        <v>NA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>
        <v>-1</v>
      </c>
      <c r="H120" s="4" t="str">
        <f t="shared" si="3"/>
        <v>NA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>
        <v>-1</v>
      </c>
      <c r="H121" s="4" t="str">
        <f t="shared" si="3"/>
        <v>NA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>
        <v>-1</v>
      </c>
      <c r="H122" s="4" t="str">
        <f t="shared" si="3"/>
        <v>NA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>
        <v>-1</v>
      </c>
      <c r="H123" s="4" t="str">
        <f t="shared" si="3"/>
        <v>NA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>
        <v>-1</v>
      </c>
      <c r="H124" s="4" t="str">
        <f t="shared" si="3"/>
        <v>NA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>
        <v>-1</v>
      </c>
      <c r="H125" s="4" t="str">
        <f t="shared" si="3"/>
        <v>NA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>
        <v>-1</v>
      </c>
      <c r="H126" s="4" t="str">
        <f t="shared" si="3"/>
        <v>NA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>
        <v>-1</v>
      </c>
      <c r="H127" s="4" t="str">
        <f t="shared" si="3"/>
        <v>NA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>
        <v>-1</v>
      </c>
      <c r="H128" s="4" t="str">
        <f t="shared" si="3"/>
        <v>NA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>
        <v>-1</v>
      </c>
      <c r="H129" s="4" t="str">
        <f t="shared" si="3"/>
        <v>NA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>
        <v>-1</v>
      </c>
      <c r="H130" s="4" t="str">
        <f t="shared" si="3"/>
        <v>NA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>
        <v>-1</v>
      </c>
      <c r="H131" s="4" t="str">
        <f t="shared" si="3"/>
        <v>NA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>
        <v>-1</v>
      </c>
      <c r="H132" s="4" t="str">
        <f t="shared" si="3"/>
        <v>NA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>
        <v>-1</v>
      </c>
      <c r="H133" s="4" t="str">
        <f t="shared" si="3"/>
        <v>NA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>
        <v>-1</v>
      </c>
      <c r="H134" s="4" t="str">
        <f t="shared" si="3"/>
        <v>NA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>
        <v>-1</v>
      </c>
      <c r="H135" s="4" t="str">
        <f t="shared" si="3"/>
        <v>NA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>
        <v>-1</v>
      </c>
      <c r="H136" s="4" t="str">
        <f t="shared" si="3"/>
        <v>NA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>
        <v>-1</v>
      </c>
      <c r="H137" s="4" t="str">
        <f t="shared" si="3"/>
        <v>NA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>
        <v>-1</v>
      </c>
      <c r="H138" s="4" t="str">
        <f t="shared" si="3"/>
        <v>NA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>
        <v>-1</v>
      </c>
      <c r="H139" s="4" t="str">
        <f t="shared" ref="H139:H202" si="4">IF(G139=10,1,IF(G139=9,1,IF(G139=8,0,IF(G139=7,0,IF(G139=-1,"NA",-1)))))</f>
        <v>NA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>
        <v>-1</v>
      </c>
      <c r="H140" s="4" t="str">
        <f t="shared" si="4"/>
        <v>NA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>
        <v>-1</v>
      </c>
      <c r="H141" s="4" t="str">
        <f t="shared" si="4"/>
        <v>NA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>
        <v>-1</v>
      </c>
      <c r="H142" s="4" t="str">
        <f t="shared" si="4"/>
        <v>NA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>
        <v>-1</v>
      </c>
      <c r="H143" s="4" t="str">
        <f t="shared" si="4"/>
        <v>NA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>
        <v>-1</v>
      </c>
      <c r="H144" s="4" t="str">
        <f t="shared" si="4"/>
        <v>NA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>
        <v>-1</v>
      </c>
      <c r="H145" s="4" t="str">
        <f t="shared" si="4"/>
        <v>NA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>
        <v>-1</v>
      </c>
      <c r="H146" s="4" t="str">
        <f t="shared" si="4"/>
        <v>NA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>
        <v>-1</v>
      </c>
      <c r="H147" s="4" t="str">
        <f t="shared" si="4"/>
        <v>NA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>
        <v>-1</v>
      </c>
      <c r="H148" s="4" t="str">
        <f t="shared" si="4"/>
        <v>NA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>
        <v>-1</v>
      </c>
      <c r="H149" s="4" t="str">
        <f t="shared" si="4"/>
        <v>NA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>
        <v>-1</v>
      </c>
      <c r="H150" s="4" t="str">
        <f t="shared" si="4"/>
        <v>NA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>
        <v>-1</v>
      </c>
      <c r="H151" s="4" t="str">
        <f t="shared" si="4"/>
        <v>NA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>
        <v>-1</v>
      </c>
      <c r="H152" s="4" t="str">
        <f t="shared" si="4"/>
        <v>NA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>
        <v>-1</v>
      </c>
      <c r="H153" s="4" t="str">
        <f t="shared" si="4"/>
        <v>NA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>
        <v>-1</v>
      </c>
      <c r="H154" s="4" t="str">
        <f t="shared" si="4"/>
        <v>NA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>
        <v>-1</v>
      </c>
      <c r="H155" s="4" t="str">
        <f t="shared" si="4"/>
        <v>NA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>
        <v>-1</v>
      </c>
      <c r="H156" s="4" t="str">
        <f t="shared" si="4"/>
        <v>NA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>
        <v>-1</v>
      </c>
      <c r="H157" s="4" t="str">
        <f t="shared" si="4"/>
        <v>NA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>
        <v>-1</v>
      </c>
      <c r="H158" s="4" t="str">
        <f t="shared" si="4"/>
        <v>NA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>
        <v>-1</v>
      </c>
      <c r="H159" s="4" t="str">
        <f t="shared" si="4"/>
        <v>NA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>
        <v>-1</v>
      </c>
      <c r="H160" s="4" t="str">
        <f t="shared" si="4"/>
        <v>NA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>
        <v>-1</v>
      </c>
      <c r="H161" s="4" t="str">
        <f t="shared" si="4"/>
        <v>NA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>
        <v>-1</v>
      </c>
      <c r="H162" s="4" t="str">
        <f t="shared" si="4"/>
        <v>NA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>
        <v>-1</v>
      </c>
      <c r="H163" s="4" t="str">
        <f t="shared" si="4"/>
        <v>NA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>
        <v>-1</v>
      </c>
      <c r="H164" s="4" t="str">
        <f t="shared" si="4"/>
        <v>NA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>
        <v>-1</v>
      </c>
      <c r="H165" s="4" t="str">
        <f t="shared" si="4"/>
        <v>NA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>
        <v>-1</v>
      </c>
      <c r="H166" s="4" t="str">
        <f t="shared" si="4"/>
        <v>NA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>
        <v>-1</v>
      </c>
      <c r="H167" s="4" t="str">
        <f t="shared" si="4"/>
        <v>NA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>
        <v>-1</v>
      </c>
      <c r="H168" s="4" t="str">
        <f t="shared" si="4"/>
        <v>NA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>
        <v>-1</v>
      </c>
      <c r="H169" s="4" t="str">
        <f t="shared" si="4"/>
        <v>NA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>
        <v>-1</v>
      </c>
      <c r="H170" s="4" t="str">
        <f t="shared" si="4"/>
        <v>NA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>
        <v>-1</v>
      </c>
      <c r="H171" s="4" t="str">
        <f t="shared" si="4"/>
        <v>NA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>
        <v>-1</v>
      </c>
      <c r="H172" s="4" t="str">
        <f t="shared" si="4"/>
        <v>NA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>
        <v>-1</v>
      </c>
      <c r="H173" s="4" t="str">
        <f t="shared" si="4"/>
        <v>NA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>
        <v>-1</v>
      </c>
      <c r="H174" s="4" t="str">
        <f t="shared" si="4"/>
        <v>NA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>
        <v>-1</v>
      </c>
      <c r="H175" s="4" t="str">
        <f t="shared" si="4"/>
        <v>NA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>
        <v>-1</v>
      </c>
      <c r="H176" s="4" t="str">
        <f t="shared" si="4"/>
        <v>NA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>
        <v>-1</v>
      </c>
      <c r="H177" s="4" t="str">
        <f t="shared" si="4"/>
        <v>NA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>
        <v>-1</v>
      </c>
      <c r="H178" s="4" t="str">
        <f t="shared" si="4"/>
        <v>NA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>
        <v>-1</v>
      </c>
      <c r="H179" s="4" t="str">
        <f t="shared" si="4"/>
        <v>NA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>
        <v>-1</v>
      </c>
      <c r="H180" s="4" t="str">
        <f t="shared" si="4"/>
        <v>NA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>
        <v>-1</v>
      </c>
      <c r="H181" s="4" t="str">
        <f t="shared" si="4"/>
        <v>NA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>
        <v>-1</v>
      </c>
      <c r="H182" s="4" t="str">
        <f t="shared" si="4"/>
        <v>NA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>
        <v>-1</v>
      </c>
      <c r="H183" s="4" t="str">
        <f t="shared" si="4"/>
        <v>NA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>
        <v>-1</v>
      </c>
      <c r="H184" s="4" t="str">
        <f t="shared" si="4"/>
        <v>NA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>
        <v>-1</v>
      </c>
      <c r="H185" s="4" t="str">
        <f t="shared" si="4"/>
        <v>NA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>
        <v>-1</v>
      </c>
      <c r="H186" s="4" t="str">
        <f t="shared" si="4"/>
        <v>NA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>
        <v>-1</v>
      </c>
      <c r="H187" s="4" t="str">
        <f t="shared" si="4"/>
        <v>NA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>
        <v>-1</v>
      </c>
      <c r="H188" s="4" t="str">
        <f t="shared" si="4"/>
        <v>NA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>
        <v>-1</v>
      </c>
      <c r="H189" s="4" t="str">
        <f t="shared" si="4"/>
        <v>NA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>
        <v>-1</v>
      </c>
      <c r="H190" s="4" t="str">
        <f t="shared" si="4"/>
        <v>NA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>
        <v>-1</v>
      </c>
      <c r="H191" s="4" t="str">
        <f t="shared" si="4"/>
        <v>NA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>
        <v>-1</v>
      </c>
      <c r="H192" s="4" t="str">
        <f t="shared" si="4"/>
        <v>NA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>
        <v>-1</v>
      </c>
      <c r="H193" s="4" t="str">
        <f t="shared" si="4"/>
        <v>NA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>
        <v>-1</v>
      </c>
      <c r="H194" s="4" t="str">
        <f t="shared" si="4"/>
        <v>NA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>
        <v>-1</v>
      </c>
      <c r="H195" s="4" t="str">
        <f t="shared" si="4"/>
        <v>NA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>
        <v>-1</v>
      </c>
      <c r="H196" s="4" t="str">
        <f t="shared" si="4"/>
        <v>NA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>
        <v>-1</v>
      </c>
      <c r="H197" s="4" t="str">
        <f t="shared" si="4"/>
        <v>NA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>
        <v>-1</v>
      </c>
      <c r="H198" s="4" t="str">
        <f t="shared" si="4"/>
        <v>NA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>
        <v>-1</v>
      </c>
      <c r="H199" s="4" t="str">
        <f t="shared" si="4"/>
        <v>NA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>
        <v>-1</v>
      </c>
      <c r="H200" s="4" t="str">
        <f t="shared" si="4"/>
        <v>NA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>
        <v>-1</v>
      </c>
      <c r="H201" s="4" t="str">
        <f t="shared" si="4"/>
        <v>NA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>
        <v>-1</v>
      </c>
      <c r="H202" s="4" t="str">
        <f t="shared" si="4"/>
        <v>NA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>
        <v>-1</v>
      </c>
      <c r="H203" s="4" t="str">
        <f t="shared" ref="H203:H266" si="5">IF(G203=10,1,IF(G203=9,1,IF(G203=8,0,IF(G203=7,0,IF(G203=-1,"NA",-1)))))</f>
        <v>NA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>
        <v>-1</v>
      </c>
      <c r="H204" s="4" t="str">
        <f t="shared" si="5"/>
        <v>NA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>
        <v>-1</v>
      </c>
      <c r="H205" s="4" t="str">
        <f t="shared" si="5"/>
        <v>NA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>
        <v>-1</v>
      </c>
      <c r="H206" s="4" t="str">
        <f t="shared" si="5"/>
        <v>NA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>
        <v>-1</v>
      </c>
      <c r="H207" s="4" t="str">
        <f t="shared" si="5"/>
        <v>NA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>
        <v>-1</v>
      </c>
      <c r="H208" s="4" t="str">
        <f t="shared" si="5"/>
        <v>NA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>
        <v>-1</v>
      </c>
      <c r="H209" s="4" t="str">
        <f t="shared" si="5"/>
        <v>NA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>
        <v>-1</v>
      </c>
      <c r="H210" s="4" t="str">
        <f t="shared" si="5"/>
        <v>NA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>
        <v>-1</v>
      </c>
      <c r="H211" s="4" t="str">
        <f t="shared" si="5"/>
        <v>NA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>
        <v>-1</v>
      </c>
      <c r="H212" s="4" t="str">
        <f t="shared" si="5"/>
        <v>NA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>
        <v>-1</v>
      </c>
      <c r="H213" s="4" t="str">
        <f t="shared" si="5"/>
        <v>NA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>
        <v>-1</v>
      </c>
      <c r="H214" s="4" t="str">
        <f t="shared" si="5"/>
        <v>NA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>
        <v>-1</v>
      </c>
      <c r="H215" s="4" t="str">
        <f t="shared" si="5"/>
        <v>NA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>
        <v>-1</v>
      </c>
      <c r="H216" s="4" t="str">
        <f t="shared" si="5"/>
        <v>NA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>
        <v>-1</v>
      </c>
      <c r="H217" s="4" t="str">
        <f t="shared" si="5"/>
        <v>NA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>
        <v>-1</v>
      </c>
      <c r="H218" s="4" t="str">
        <f t="shared" si="5"/>
        <v>NA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>
        <v>-1</v>
      </c>
      <c r="H219" s="4" t="str">
        <f t="shared" si="5"/>
        <v>NA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>
        <v>-1</v>
      </c>
      <c r="H220" s="4" t="str">
        <f t="shared" si="5"/>
        <v>NA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>
        <v>-1</v>
      </c>
      <c r="H221" s="4" t="str">
        <f t="shared" si="5"/>
        <v>NA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>
        <v>-1</v>
      </c>
      <c r="H222" s="4" t="str">
        <f t="shared" si="5"/>
        <v>NA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>
        <v>-1</v>
      </c>
      <c r="H223" s="4" t="str">
        <f t="shared" si="5"/>
        <v>NA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>
        <v>-1</v>
      </c>
      <c r="H224" s="4" t="str">
        <f t="shared" si="5"/>
        <v>NA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>
        <v>-1</v>
      </c>
      <c r="H225" s="4" t="str">
        <f t="shared" si="5"/>
        <v>NA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>
        <v>-1</v>
      </c>
      <c r="H226" s="4" t="str">
        <f t="shared" si="5"/>
        <v>NA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>
        <v>-1</v>
      </c>
      <c r="H227" s="4" t="str">
        <f t="shared" si="5"/>
        <v>NA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>
        <v>-1</v>
      </c>
      <c r="H228" s="4" t="str">
        <f t="shared" si="5"/>
        <v>NA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>
        <v>-1</v>
      </c>
      <c r="H229" s="4" t="str">
        <f t="shared" si="5"/>
        <v>NA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>
        <v>-1</v>
      </c>
      <c r="H230" s="4" t="str">
        <f t="shared" si="5"/>
        <v>NA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>
        <v>-1</v>
      </c>
      <c r="H231" s="4" t="str">
        <f t="shared" si="5"/>
        <v>NA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>
        <v>-1</v>
      </c>
      <c r="H232" s="4" t="str">
        <f t="shared" si="5"/>
        <v>NA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>
        <v>-1</v>
      </c>
      <c r="H233" s="4" t="str">
        <f t="shared" si="5"/>
        <v>NA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>
        <v>-1</v>
      </c>
      <c r="H234" s="4" t="str">
        <f t="shared" si="5"/>
        <v>NA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>
        <v>-1</v>
      </c>
      <c r="H235" s="4" t="str">
        <f t="shared" si="5"/>
        <v>NA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>
        <v>-1</v>
      </c>
      <c r="H236" s="4" t="str">
        <f t="shared" si="5"/>
        <v>NA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>
        <v>-1</v>
      </c>
      <c r="H237" s="4" t="str">
        <f t="shared" si="5"/>
        <v>NA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>
        <v>-1</v>
      </c>
      <c r="H238" s="4" t="str">
        <f t="shared" si="5"/>
        <v>NA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>
        <v>-1</v>
      </c>
      <c r="H239" s="4" t="str">
        <f t="shared" si="5"/>
        <v>NA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>
        <v>-1</v>
      </c>
      <c r="H240" s="4" t="str">
        <f t="shared" si="5"/>
        <v>NA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>
        <v>-1</v>
      </c>
      <c r="H241" s="4" t="str">
        <f t="shared" si="5"/>
        <v>NA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>
        <v>-1</v>
      </c>
      <c r="H242" s="4" t="str">
        <f t="shared" si="5"/>
        <v>NA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>
        <v>-1</v>
      </c>
      <c r="H243" s="4" t="str">
        <f t="shared" si="5"/>
        <v>NA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>
        <v>-1</v>
      </c>
      <c r="H244" s="4" t="str">
        <f t="shared" si="5"/>
        <v>NA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>
        <v>-1</v>
      </c>
      <c r="H245" s="4" t="str">
        <f t="shared" si="5"/>
        <v>NA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>
        <v>-1</v>
      </c>
      <c r="H246" s="4" t="str">
        <f t="shared" si="5"/>
        <v>NA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>
        <v>-1</v>
      </c>
      <c r="H247" s="4" t="str">
        <f t="shared" si="5"/>
        <v>NA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>
        <v>-1</v>
      </c>
      <c r="H248" s="4" t="str">
        <f t="shared" si="5"/>
        <v>NA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>
        <v>-1</v>
      </c>
      <c r="H249" s="4" t="str">
        <f t="shared" si="5"/>
        <v>NA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>
        <v>-1</v>
      </c>
      <c r="H250" s="4" t="str">
        <f t="shared" si="5"/>
        <v>NA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>
        <v>-1</v>
      </c>
      <c r="H251" s="4" t="str">
        <f t="shared" si="5"/>
        <v>NA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>
        <v>-1</v>
      </c>
      <c r="H252" s="4" t="str">
        <f t="shared" si="5"/>
        <v>NA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>
        <v>-1</v>
      </c>
      <c r="H253" s="4" t="str">
        <f t="shared" si="5"/>
        <v>NA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>
        <v>-1</v>
      </c>
      <c r="H254" s="4" t="str">
        <f t="shared" si="5"/>
        <v>NA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>
        <v>-1</v>
      </c>
      <c r="H255" s="4" t="str">
        <f t="shared" si="5"/>
        <v>NA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>
        <v>-1</v>
      </c>
      <c r="H256" s="4" t="str">
        <f t="shared" si="5"/>
        <v>NA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>
        <v>-1</v>
      </c>
      <c r="H257" s="4" t="str">
        <f t="shared" si="5"/>
        <v>NA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>
        <v>-1</v>
      </c>
      <c r="H258" s="4" t="str">
        <f t="shared" si="5"/>
        <v>NA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>
        <v>-1</v>
      </c>
      <c r="H259" s="4" t="str">
        <f t="shared" si="5"/>
        <v>NA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>
        <v>-1</v>
      </c>
      <c r="H260" s="4" t="str">
        <f t="shared" si="5"/>
        <v>NA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>
        <v>-1</v>
      </c>
      <c r="H261" s="4" t="str">
        <f t="shared" si="5"/>
        <v>NA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>
        <v>-1</v>
      </c>
      <c r="H262" s="4" t="str">
        <f t="shared" si="5"/>
        <v>NA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>
        <v>-1</v>
      </c>
      <c r="H263" s="4" t="str">
        <f t="shared" si="5"/>
        <v>NA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>
        <v>-1</v>
      </c>
      <c r="H264" s="4" t="str">
        <f t="shared" si="5"/>
        <v>NA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>
        <v>-1</v>
      </c>
      <c r="H265" s="4" t="str">
        <f t="shared" si="5"/>
        <v>NA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>
        <v>-1</v>
      </c>
      <c r="H266" s="4" t="str">
        <f t="shared" si="5"/>
        <v>NA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>
        <v>-1</v>
      </c>
      <c r="H267" s="4" t="str">
        <f t="shared" ref="H267:H309" si="6">IF(G267=10,1,IF(G267=9,1,IF(G267=8,0,IF(G267=7,0,IF(G267=-1,"NA",-1)))))</f>
        <v>NA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>
        <v>-1</v>
      </c>
      <c r="H268" s="4" t="str">
        <f t="shared" si="6"/>
        <v>NA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>
        <v>-1</v>
      </c>
      <c r="H269" s="4" t="str">
        <f t="shared" si="6"/>
        <v>NA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>
        <v>-1</v>
      </c>
      <c r="H270" s="4" t="str">
        <f t="shared" si="6"/>
        <v>NA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>
        <v>-1</v>
      </c>
      <c r="H271" s="4" t="str">
        <f t="shared" si="6"/>
        <v>NA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>
        <v>-1</v>
      </c>
      <c r="H272" s="4" t="str">
        <f t="shared" si="6"/>
        <v>NA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>
        <v>-1</v>
      </c>
      <c r="H273" s="4" t="str">
        <f t="shared" si="6"/>
        <v>NA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>
        <v>-1</v>
      </c>
      <c r="H274" s="4" t="str">
        <f t="shared" si="6"/>
        <v>NA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>
        <v>-1</v>
      </c>
      <c r="H275" s="4" t="str">
        <f t="shared" si="6"/>
        <v>NA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>
        <v>-1</v>
      </c>
      <c r="H276" s="4" t="str">
        <f t="shared" si="6"/>
        <v>NA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>
        <v>-1</v>
      </c>
      <c r="H277" s="4" t="str">
        <f t="shared" si="6"/>
        <v>NA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>
        <v>-1</v>
      </c>
      <c r="H278" s="4" t="str">
        <f t="shared" si="6"/>
        <v>NA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>
        <v>-1</v>
      </c>
      <c r="H279" s="4" t="str">
        <f t="shared" si="6"/>
        <v>NA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>
        <v>-1</v>
      </c>
      <c r="H280" s="4" t="str">
        <f t="shared" si="6"/>
        <v>NA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>
        <v>-1</v>
      </c>
      <c r="H281" s="4" t="str">
        <f t="shared" si="6"/>
        <v>NA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>
        <v>-1</v>
      </c>
      <c r="H282" s="4" t="str">
        <f t="shared" si="6"/>
        <v>NA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>
        <v>-1</v>
      </c>
      <c r="H283" s="4" t="str">
        <f t="shared" si="6"/>
        <v>NA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>
        <v>-1</v>
      </c>
      <c r="H284" s="4" t="str">
        <f t="shared" si="6"/>
        <v>NA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>
        <v>-1</v>
      </c>
      <c r="H285" s="4" t="str">
        <f t="shared" si="6"/>
        <v>NA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>
        <v>-1</v>
      </c>
      <c r="H286" s="4" t="str">
        <f t="shared" si="6"/>
        <v>NA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>
        <v>-1</v>
      </c>
      <c r="H287" s="4" t="str">
        <f t="shared" si="6"/>
        <v>NA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>
        <v>-1</v>
      </c>
      <c r="H288" s="4" t="str">
        <f t="shared" si="6"/>
        <v>NA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>
        <v>-1</v>
      </c>
      <c r="H289" s="4" t="str">
        <f t="shared" si="6"/>
        <v>NA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>
        <v>-1</v>
      </c>
      <c r="H290" s="4" t="str">
        <f t="shared" si="6"/>
        <v>NA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>
        <v>-1</v>
      </c>
      <c r="H291" s="4" t="str">
        <f t="shared" si="6"/>
        <v>NA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>
        <v>-1</v>
      </c>
      <c r="H292" s="4" t="str">
        <f t="shared" si="6"/>
        <v>NA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>
        <v>-1</v>
      </c>
      <c r="H293" s="4" t="str">
        <f t="shared" si="6"/>
        <v>NA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>
        <v>-1</v>
      </c>
      <c r="H294" s="4" t="str">
        <f t="shared" si="6"/>
        <v>NA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>
        <v>-1</v>
      </c>
      <c r="H295" s="4" t="str">
        <f t="shared" si="6"/>
        <v>NA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>
        <v>-1</v>
      </c>
      <c r="H296" s="4" t="str">
        <f t="shared" si="6"/>
        <v>NA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>
        <v>-1</v>
      </c>
      <c r="H297" s="4" t="str">
        <f t="shared" si="6"/>
        <v>NA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>
        <v>-1</v>
      </c>
      <c r="H298" s="4" t="str">
        <f t="shared" si="6"/>
        <v>NA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>
        <v>-1</v>
      </c>
      <c r="H299" s="4" t="str">
        <f t="shared" si="6"/>
        <v>NA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>
        <v>-1</v>
      </c>
      <c r="H300" s="4" t="str">
        <f t="shared" si="6"/>
        <v>NA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>
        <v>-1</v>
      </c>
      <c r="H301" s="4" t="str">
        <f t="shared" si="6"/>
        <v>NA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>
        <v>-1</v>
      </c>
      <c r="H302" s="4" t="str">
        <f t="shared" si="6"/>
        <v>NA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>
        <v>-1</v>
      </c>
      <c r="H303" s="4" t="str">
        <f t="shared" si="6"/>
        <v>NA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>
        <v>-1</v>
      </c>
      <c r="H304" s="4" t="str">
        <f t="shared" si="6"/>
        <v>NA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>
        <v>-1</v>
      </c>
      <c r="H305" s="4" t="str">
        <f t="shared" si="6"/>
        <v>NA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>
        <v>-1</v>
      </c>
      <c r="H306" s="4" t="str">
        <f t="shared" si="6"/>
        <v>NA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>
        <v>-1</v>
      </c>
      <c r="H307" s="4" t="str">
        <f t="shared" si="6"/>
        <v>NA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>
        <v>-1</v>
      </c>
      <c r="H308" s="4" t="str">
        <f t="shared" si="6"/>
        <v>NA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>
        <v>-1</v>
      </c>
      <c r="H309" s="4" t="str">
        <f t="shared" si="6"/>
        <v>NA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mergeCells count="13">
    <mergeCell ref="K6:L6"/>
    <mergeCell ref="K7:L7"/>
    <mergeCell ref="N20:P20"/>
    <mergeCell ref="Q20:S20"/>
    <mergeCell ref="B2:S3"/>
    <mergeCell ref="B4:D4"/>
    <mergeCell ref="E4:G4"/>
    <mergeCell ref="H4:J4"/>
    <mergeCell ref="K4:M4"/>
    <mergeCell ref="N4:P4"/>
    <mergeCell ref="Q4:S4"/>
    <mergeCell ref="Q10:S10"/>
    <mergeCell ref="N10:P1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4.42578125" defaultRowHeight="15" customHeight="1"/>
  <cols>
    <col min="1" max="1" width="35" customWidth="1"/>
    <col min="2" max="2" width="9.140625" customWidth="1"/>
    <col min="3" max="4" width="13.7109375" customWidth="1"/>
    <col min="5" max="8" width="13.7109375" hidden="1" customWidth="1"/>
    <col min="9" max="10" width="13.7109375" customWidth="1"/>
    <col min="11" max="11" width="10.5703125" customWidth="1"/>
    <col min="12" max="13" width="8.7109375" customWidth="1"/>
    <col min="14" max="14" width="21.7109375" customWidth="1"/>
    <col min="15" max="26" width="8.7109375" customWidth="1"/>
  </cols>
  <sheetData>
    <row r="1" spans="1:13" ht="49.5" customHeight="1">
      <c r="A1" s="18" t="s">
        <v>12</v>
      </c>
      <c r="B1" s="20" t="s">
        <v>1</v>
      </c>
      <c r="C1" s="204" t="s">
        <v>19</v>
      </c>
      <c r="D1" s="205"/>
      <c r="E1" s="23"/>
      <c r="F1" s="28"/>
      <c r="G1" s="28"/>
      <c r="I1" s="35" t="s">
        <v>25</v>
      </c>
      <c r="J1" s="35" t="s">
        <v>36</v>
      </c>
      <c r="K1" s="36"/>
    </row>
    <row r="2" spans="1:13" ht="16.5" customHeight="1">
      <c r="A2" s="38" t="s">
        <v>37</v>
      </c>
      <c r="B2" s="39">
        <v>150</v>
      </c>
      <c r="C2" s="206" t="s">
        <v>39</v>
      </c>
      <c r="D2" s="205"/>
      <c r="E2" s="40"/>
      <c r="F2" s="40"/>
      <c r="G2" s="40"/>
      <c r="H2" s="45"/>
      <c r="I2" s="46"/>
      <c r="J2" s="46"/>
      <c r="K2" s="36"/>
    </row>
    <row r="3" spans="1:13">
      <c r="A3" s="38" t="s">
        <v>47</v>
      </c>
      <c r="B3" s="48">
        <v>0.5</v>
      </c>
      <c r="C3" s="207" t="s">
        <v>48</v>
      </c>
      <c r="D3" s="205"/>
      <c r="E3" s="53"/>
      <c r="F3" s="53"/>
      <c r="G3" s="53"/>
      <c r="H3" s="56"/>
      <c r="I3" s="57"/>
      <c r="J3" s="57"/>
      <c r="K3" s="36"/>
    </row>
    <row r="4" spans="1:13">
      <c r="A4" s="58" t="s">
        <v>56</v>
      </c>
      <c r="B4" s="59" t="e">
        <f>SUM(J7:J36)</f>
        <v>#NUM!</v>
      </c>
      <c r="C4" s="208" t="s">
        <v>61</v>
      </c>
      <c r="D4" s="205"/>
      <c r="E4" s="60"/>
      <c r="F4" s="60"/>
      <c r="G4" s="60"/>
      <c r="H4" s="61"/>
      <c r="I4" s="62"/>
      <c r="J4" s="62"/>
      <c r="K4" s="36"/>
    </row>
    <row r="5" spans="1:13" ht="40.5" customHeight="1">
      <c r="A5" s="63"/>
      <c r="B5" s="65"/>
      <c r="C5" s="68"/>
      <c r="K5" s="36"/>
    </row>
    <row r="6" spans="1:13" ht="36" customHeight="1">
      <c r="A6" s="70" t="s">
        <v>17</v>
      </c>
      <c r="B6" s="71" t="s">
        <v>67</v>
      </c>
      <c r="C6" s="71" t="s">
        <v>68</v>
      </c>
      <c r="D6" s="71" t="s">
        <v>69</v>
      </c>
      <c r="E6" s="71" t="s">
        <v>70</v>
      </c>
      <c r="F6" s="71" t="s">
        <v>71</v>
      </c>
      <c r="G6" s="71" t="s">
        <v>72</v>
      </c>
      <c r="H6" s="71" t="s">
        <v>73</v>
      </c>
      <c r="I6" s="71" t="s">
        <v>74</v>
      </c>
      <c r="J6" s="71" t="s">
        <v>75</v>
      </c>
      <c r="K6" s="36"/>
    </row>
    <row r="7" spans="1:13">
      <c r="A7" s="73"/>
      <c r="B7" s="75"/>
      <c r="C7" s="76"/>
      <c r="D7" s="77"/>
      <c r="E7" s="78" t="e">
        <f t="shared" ref="E7:E36" si="0">NORMSINV(1-D7)</f>
        <v>#NUM!</v>
      </c>
      <c r="F7" s="78" t="e">
        <f t="shared" ref="F7:F36" si="1">IF(((200000-C7)/E7)&lt;0,1000,((200000-C7)/E7))</f>
        <v>#NUM!</v>
      </c>
      <c r="G7" s="78" t="e">
        <f t="shared" ref="G7:G36" si="2">((($B$2*26/0.03)-C7))/F7</f>
        <v>#NUM!</v>
      </c>
      <c r="H7" s="77" t="e">
        <f t="shared" ref="H7:H36" si="3">NORMSDIST(G7)</f>
        <v>#NUM!</v>
      </c>
      <c r="I7" s="77" t="e">
        <f t="shared" ref="I7:I36" si="4">1-H7</f>
        <v>#NUM!</v>
      </c>
      <c r="J7" s="75" t="e">
        <f t="shared" ref="J7:J36" si="5">IF(I7&gt;$B$3,1,0)</f>
        <v>#NUM!</v>
      </c>
      <c r="K7" s="79"/>
      <c r="L7" s="80"/>
      <c r="M7" s="80"/>
    </row>
    <row r="8" spans="1:13">
      <c r="A8" s="73"/>
      <c r="B8" s="75"/>
      <c r="C8" s="76"/>
      <c r="D8" s="77"/>
      <c r="E8" s="78" t="e">
        <f t="shared" si="0"/>
        <v>#NUM!</v>
      </c>
      <c r="F8" s="78" t="e">
        <f t="shared" si="1"/>
        <v>#NUM!</v>
      </c>
      <c r="G8" s="78" t="e">
        <f t="shared" si="2"/>
        <v>#NUM!</v>
      </c>
      <c r="H8" s="77" t="e">
        <f t="shared" si="3"/>
        <v>#NUM!</v>
      </c>
      <c r="I8" s="77" t="e">
        <f t="shared" si="4"/>
        <v>#NUM!</v>
      </c>
      <c r="J8" s="75" t="e">
        <f t="shared" si="5"/>
        <v>#NUM!</v>
      </c>
      <c r="K8" s="79"/>
      <c r="L8" s="81"/>
      <c r="M8" s="80"/>
    </row>
    <row r="9" spans="1:13">
      <c r="A9" s="73"/>
      <c r="B9" s="75"/>
      <c r="C9" s="76"/>
      <c r="D9" s="77"/>
      <c r="E9" s="78" t="e">
        <f t="shared" si="0"/>
        <v>#NUM!</v>
      </c>
      <c r="F9" s="78" t="e">
        <f t="shared" si="1"/>
        <v>#NUM!</v>
      </c>
      <c r="G9" s="78" t="e">
        <f t="shared" si="2"/>
        <v>#NUM!</v>
      </c>
      <c r="H9" s="77" t="e">
        <f t="shared" si="3"/>
        <v>#NUM!</v>
      </c>
      <c r="I9" s="77" t="e">
        <f t="shared" si="4"/>
        <v>#NUM!</v>
      </c>
      <c r="J9" s="75" t="e">
        <f t="shared" si="5"/>
        <v>#NUM!</v>
      </c>
      <c r="K9" s="79"/>
      <c r="L9" s="81"/>
      <c r="M9" s="80"/>
    </row>
    <row r="10" spans="1:13">
      <c r="A10" s="73"/>
      <c r="B10" s="75"/>
      <c r="C10" s="76"/>
      <c r="D10" s="77"/>
      <c r="E10" s="78" t="e">
        <f t="shared" si="0"/>
        <v>#NUM!</v>
      </c>
      <c r="F10" s="78" t="e">
        <f t="shared" si="1"/>
        <v>#NUM!</v>
      </c>
      <c r="G10" s="78" t="e">
        <f t="shared" si="2"/>
        <v>#NUM!</v>
      </c>
      <c r="H10" s="77" t="e">
        <f t="shared" si="3"/>
        <v>#NUM!</v>
      </c>
      <c r="I10" s="77" t="e">
        <f t="shared" si="4"/>
        <v>#NUM!</v>
      </c>
      <c r="J10" s="75" t="e">
        <f t="shared" si="5"/>
        <v>#NUM!</v>
      </c>
      <c r="K10" s="79"/>
      <c r="L10" s="81"/>
      <c r="M10" s="80"/>
    </row>
    <row r="11" spans="1:13">
      <c r="A11" s="73"/>
      <c r="B11" s="75"/>
      <c r="C11" s="76"/>
      <c r="D11" s="77"/>
      <c r="E11" s="78" t="e">
        <f t="shared" si="0"/>
        <v>#NUM!</v>
      </c>
      <c r="F11" s="78" t="e">
        <f t="shared" si="1"/>
        <v>#NUM!</v>
      </c>
      <c r="G11" s="78" t="e">
        <f t="shared" si="2"/>
        <v>#NUM!</v>
      </c>
      <c r="H11" s="77" t="e">
        <f t="shared" si="3"/>
        <v>#NUM!</v>
      </c>
      <c r="I11" s="77" t="e">
        <f t="shared" si="4"/>
        <v>#NUM!</v>
      </c>
      <c r="J11" s="75" t="e">
        <f t="shared" si="5"/>
        <v>#NUM!</v>
      </c>
      <c r="K11" s="79"/>
      <c r="L11" s="81"/>
      <c r="M11" s="80"/>
    </row>
    <row r="12" spans="1:13">
      <c r="A12" s="73"/>
      <c r="B12" s="75"/>
      <c r="C12" s="76"/>
      <c r="D12" s="77"/>
      <c r="E12" s="78" t="e">
        <f t="shared" si="0"/>
        <v>#NUM!</v>
      </c>
      <c r="F12" s="78" t="e">
        <f t="shared" si="1"/>
        <v>#NUM!</v>
      </c>
      <c r="G12" s="78" t="e">
        <f t="shared" si="2"/>
        <v>#NUM!</v>
      </c>
      <c r="H12" s="77" t="e">
        <f t="shared" si="3"/>
        <v>#NUM!</v>
      </c>
      <c r="I12" s="77" t="e">
        <f t="shared" si="4"/>
        <v>#NUM!</v>
      </c>
      <c r="J12" s="75" t="e">
        <f t="shared" si="5"/>
        <v>#NUM!</v>
      </c>
      <c r="K12" s="79"/>
      <c r="L12" s="81"/>
      <c r="M12" s="80"/>
    </row>
    <row r="13" spans="1:13">
      <c r="A13" s="73"/>
      <c r="B13" s="75"/>
      <c r="C13" s="76"/>
      <c r="D13" s="77"/>
      <c r="E13" s="78" t="e">
        <f t="shared" si="0"/>
        <v>#NUM!</v>
      </c>
      <c r="F13" s="78" t="e">
        <f t="shared" si="1"/>
        <v>#NUM!</v>
      </c>
      <c r="G13" s="78" t="e">
        <f t="shared" si="2"/>
        <v>#NUM!</v>
      </c>
      <c r="H13" s="77" t="e">
        <f t="shared" si="3"/>
        <v>#NUM!</v>
      </c>
      <c r="I13" s="77" t="e">
        <f t="shared" si="4"/>
        <v>#NUM!</v>
      </c>
      <c r="J13" s="75" t="e">
        <f t="shared" si="5"/>
        <v>#NUM!</v>
      </c>
      <c r="K13" s="79"/>
      <c r="L13" s="81"/>
      <c r="M13" s="80"/>
    </row>
    <row r="14" spans="1:13">
      <c r="A14" s="73"/>
      <c r="B14" s="75"/>
      <c r="C14" s="76"/>
      <c r="D14" s="77"/>
      <c r="E14" s="78" t="e">
        <f t="shared" si="0"/>
        <v>#NUM!</v>
      </c>
      <c r="F14" s="78" t="e">
        <f t="shared" si="1"/>
        <v>#NUM!</v>
      </c>
      <c r="G14" s="78" t="e">
        <f t="shared" si="2"/>
        <v>#NUM!</v>
      </c>
      <c r="H14" s="77" t="e">
        <f t="shared" si="3"/>
        <v>#NUM!</v>
      </c>
      <c r="I14" s="77" t="e">
        <f t="shared" si="4"/>
        <v>#NUM!</v>
      </c>
      <c r="J14" s="75" t="e">
        <f t="shared" si="5"/>
        <v>#NUM!</v>
      </c>
      <c r="K14" s="79"/>
      <c r="L14" s="81"/>
      <c r="M14" s="80"/>
    </row>
    <row r="15" spans="1:13">
      <c r="A15" s="73"/>
      <c r="B15" s="75"/>
      <c r="C15" s="76"/>
      <c r="D15" s="77"/>
      <c r="E15" s="78" t="e">
        <f t="shared" si="0"/>
        <v>#NUM!</v>
      </c>
      <c r="F15" s="78" t="e">
        <f t="shared" si="1"/>
        <v>#NUM!</v>
      </c>
      <c r="G15" s="78" t="e">
        <f t="shared" si="2"/>
        <v>#NUM!</v>
      </c>
      <c r="H15" s="77" t="e">
        <f t="shared" si="3"/>
        <v>#NUM!</v>
      </c>
      <c r="I15" s="77" t="e">
        <f t="shared" si="4"/>
        <v>#NUM!</v>
      </c>
      <c r="J15" s="75" t="e">
        <f t="shared" si="5"/>
        <v>#NUM!</v>
      </c>
      <c r="K15" s="79"/>
      <c r="L15" s="81"/>
      <c r="M15" s="80"/>
    </row>
    <row r="16" spans="1:13">
      <c r="A16" s="73"/>
      <c r="B16" s="75"/>
      <c r="C16" s="76"/>
      <c r="D16" s="77"/>
      <c r="E16" s="78" t="e">
        <f t="shared" si="0"/>
        <v>#NUM!</v>
      </c>
      <c r="F16" s="78" t="e">
        <f t="shared" si="1"/>
        <v>#NUM!</v>
      </c>
      <c r="G16" s="78" t="e">
        <f t="shared" si="2"/>
        <v>#NUM!</v>
      </c>
      <c r="H16" s="77" t="e">
        <f t="shared" si="3"/>
        <v>#NUM!</v>
      </c>
      <c r="I16" s="77" t="e">
        <f t="shared" si="4"/>
        <v>#NUM!</v>
      </c>
      <c r="J16" s="75" t="e">
        <f t="shared" si="5"/>
        <v>#NUM!</v>
      </c>
      <c r="K16" s="79"/>
      <c r="L16" s="81"/>
      <c r="M16" s="80"/>
    </row>
    <row r="17" spans="1:14">
      <c r="A17" s="73"/>
      <c r="B17" s="75"/>
      <c r="C17" s="76"/>
      <c r="D17" s="77"/>
      <c r="E17" s="78" t="e">
        <f t="shared" si="0"/>
        <v>#NUM!</v>
      </c>
      <c r="F17" s="78" t="e">
        <f t="shared" si="1"/>
        <v>#NUM!</v>
      </c>
      <c r="G17" s="78" t="e">
        <f t="shared" si="2"/>
        <v>#NUM!</v>
      </c>
      <c r="H17" s="77" t="e">
        <f t="shared" si="3"/>
        <v>#NUM!</v>
      </c>
      <c r="I17" s="77" t="e">
        <f t="shared" si="4"/>
        <v>#NUM!</v>
      </c>
      <c r="J17" s="75" t="e">
        <f t="shared" si="5"/>
        <v>#NUM!</v>
      </c>
      <c r="K17" s="83"/>
      <c r="L17" s="81"/>
      <c r="M17" s="80"/>
    </row>
    <row r="18" spans="1:14">
      <c r="A18" s="73"/>
      <c r="B18" s="75"/>
      <c r="C18" s="76"/>
      <c r="D18" s="77"/>
      <c r="E18" s="78" t="e">
        <f t="shared" si="0"/>
        <v>#NUM!</v>
      </c>
      <c r="F18" s="78" t="e">
        <f t="shared" si="1"/>
        <v>#NUM!</v>
      </c>
      <c r="G18" s="78" t="e">
        <f t="shared" si="2"/>
        <v>#NUM!</v>
      </c>
      <c r="H18" s="77" t="e">
        <f t="shared" si="3"/>
        <v>#NUM!</v>
      </c>
      <c r="I18" s="77" t="e">
        <f t="shared" si="4"/>
        <v>#NUM!</v>
      </c>
      <c r="J18" s="75" t="e">
        <f t="shared" si="5"/>
        <v>#NUM!</v>
      </c>
      <c r="K18" s="83"/>
      <c r="L18" s="81"/>
      <c r="M18" s="80"/>
    </row>
    <row r="19" spans="1:14">
      <c r="A19" s="73"/>
      <c r="B19" s="75"/>
      <c r="C19" s="76"/>
      <c r="D19" s="77"/>
      <c r="E19" s="78" t="e">
        <f t="shared" si="0"/>
        <v>#NUM!</v>
      </c>
      <c r="F19" s="78" t="e">
        <f t="shared" si="1"/>
        <v>#NUM!</v>
      </c>
      <c r="G19" s="78" t="e">
        <f t="shared" si="2"/>
        <v>#NUM!</v>
      </c>
      <c r="H19" s="77" t="e">
        <f t="shared" si="3"/>
        <v>#NUM!</v>
      </c>
      <c r="I19" s="77" t="e">
        <f t="shared" si="4"/>
        <v>#NUM!</v>
      </c>
      <c r="J19" s="75" t="e">
        <f t="shared" si="5"/>
        <v>#NUM!</v>
      </c>
      <c r="K19" s="83"/>
      <c r="L19" s="80"/>
      <c r="M19" s="80"/>
    </row>
    <row r="20" spans="1:14">
      <c r="A20" s="73"/>
      <c r="B20" s="75"/>
      <c r="C20" s="76"/>
      <c r="D20" s="77"/>
      <c r="E20" s="78" t="e">
        <f t="shared" si="0"/>
        <v>#NUM!</v>
      </c>
      <c r="F20" s="78" t="e">
        <f t="shared" si="1"/>
        <v>#NUM!</v>
      </c>
      <c r="G20" s="78" t="e">
        <f t="shared" si="2"/>
        <v>#NUM!</v>
      </c>
      <c r="H20" s="77" t="e">
        <f t="shared" si="3"/>
        <v>#NUM!</v>
      </c>
      <c r="I20" s="77" t="e">
        <f t="shared" si="4"/>
        <v>#NUM!</v>
      </c>
      <c r="J20" s="75" t="e">
        <f t="shared" si="5"/>
        <v>#NUM!</v>
      </c>
      <c r="K20" s="83"/>
      <c r="L20" s="80"/>
      <c r="M20" s="80"/>
    </row>
    <row r="21" spans="1:14" ht="15.75" customHeight="1">
      <c r="A21" s="73"/>
      <c r="B21" s="75"/>
      <c r="C21" s="76"/>
      <c r="D21" s="77"/>
      <c r="E21" s="78" t="e">
        <f t="shared" si="0"/>
        <v>#NUM!</v>
      </c>
      <c r="F21" s="78" t="e">
        <f t="shared" si="1"/>
        <v>#NUM!</v>
      </c>
      <c r="G21" s="78" t="e">
        <f t="shared" si="2"/>
        <v>#NUM!</v>
      </c>
      <c r="H21" s="77" t="e">
        <f t="shared" si="3"/>
        <v>#NUM!</v>
      </c>
      <c r="I21" s="77" t="e">
        <f t="shared" si="4"/>
        <v>#NUM!</v>
      </c>
      <c r="J21" s="75" t="e">
        <f t="shared" si="5"/>
        <v>#NUM!</v>
      </c>
      <c r="K21" s="83"/>
      <c r="L21" s="80"/>
      <c r="M21" s="80"/>
    </row>
    <row r="22" spans="1:14" ht="15.75" customHeight="1">
      <c r="A22" s="73"/>
      <c r="B22" s="75"/>
      <c r="C22" s="76"/>
      <c r="D22" s="77"/>
      <c r="E22" s="78" t="e">
        <f t="shared" si="0"/>
        <v>#NUM!</v>
      </c>
      <c r="F22" s="78" t="e">
        <f t="shared" si="1"/>
        <v>#NUM!</v>
      </c>
      <c r="G22" s="78" t="e">
        <f t="shared" si="2"/>
        <v>#NUM!</v>
      </c>
      <c r="H22" s="77" t="e">
        <f t="shared" si="3"/>
        <v>#NUM!</v>
      </c>
      <c r="I22" s="77" t="e">
        <f t="shared" si="4"/>
        <v>#NUM!</v>
      </c>
      <c r="J22" s="75" t="e">
        <f t="shared" si="5"/>
        <v>#NUM!</v>
      </c>
      <c r="K22" s="83"/>
      <c r="L22" s="80"/>
      <c r="M22" s="80"/>
      <c r="N22" s="86"/>
    </row>
    <row r="23" spans="1:14" ht="15.75" customHeight="1">
      <c r="A23" s="73"/>
      <c r="B23" s="75"/>
      <c r="C23" s="76"/>
      <c r="D23" s="77"/>
      <c r="E23" s="78" t="e">
        <f t="shared" si="0"/>
        <v>#NUM!</v>
      </c>
      <c r="F23" s="78" t="e">
        <f t="shared" si="1"/>
        <v>#NUM!</v>
      </c>
      <c r="G23" s="78" t="e">
        <f t="shared" si="2"/>
        <v>#NUM!</v>
      </c>
      <c r="H23" s="77" t="e">
        <f t="shared" si="3"/>
        <v>#NUM!</v>
      </c>
      <c r="I23" s="77" t="e">
        <f t="shared" si="4"/>
        <v>#NUM!</v>
      </c>
      <c r="J23" s="75" t="e">
        <f t="shared" si="5"/>
        <v>#NUM!</v>
      </c>
      <c r="K23" s="83"/>
      <c r="L23" s="80"/>
      <c r="M23" s="80"/>
      <c r="N23" s="87"/>
    </row>
    <row r="24" spans="1:14" ht="15.75" customHeight="1">
      <c r="A24" s="73"/>
      <c r="B24" s="75"/>
      <c r="C24" s="76"/>
      <c r="D24" s="77"/>
      <c r="E24" s="78" t="e">
        <f t="shared" si="0"/>
        <v>#NUM!</v>
      </c>
      <c r="F24" s="78" t="e">
        <f t="shared" si="1"/>
        <v>#NUM!</v>
      </c>
      <c r="G24" s="78" t="e">
        <f t="shared" si="2"/>
        <v>#NUM!</v>
      </c>
      <c r="H24" s="77" t="e">
        <f t="shared" si="3"/>
        <v>#NUM!</v>
      </c>
      <c r="I24" s="77" t="e">
        <f t="shared" si="4"/>
        <v>#NUM!</v>
      </c>
      <c r="J24" s="75" t="e">
        <f t="shared" si="5"/>
        <v>#NUM!</v>
      </c>
      <c r="K24" s="83"/>
      <c r="L24" s="80"/>
      <c r="M24" s="80"/>
      <c r="N24" s="88"/>
    </row>
    <row r="25" spans="1:14" ht="15.75" customHeight="1">
      <c r="A25" s="73"/>
      <c r="B25" s="75"/>
      <c r="C25" s="76"/>
      <c r="D25" s="77"/>
      <c r="E25" s="78" t="e">
        <f t="shared" si="0"/>
        <v>#NUM!</v>
      </c>
      <c r="F25" s="78" t="e">
        <f t="shared" si="1"/>
        <v>#NUM!</v>
      </c>
      <c r="G25" s="78" t="e">
        <f t="shared" si="2"/>
        <v>#NUM!</v>
      </c>
      <c r="H25" s="77" t="e">
        <f t="shared" si="3"/>
        <v>#NUM!</v>
      </c>
      <c r="I25" s="77" t="e">
        <f t="shared" si="4"/>
        <v>#NUM!</v>
      </c>
      <c r="J25" s="75" t="e">
        <f t="shared" si="5"/>
        <v>#NUM!</v>
      </c>
      <c r="K25" s="83"/>
      <c r="L25" s="80"/>
      <c r="M25" s="80"/>
    </row>
    <row r="26" spans="1:14" ht="15.75" customHeight="1">
      <c r="A26" s="73"/>
      <c r="B26" s="75"/>
      <c r="C26" s="76"/>
      <c r="D26" s="77"/>
      <c r="E26" s="78" t="e">
        <f t="shared" si="0"/>
        <v>#NUM!</v>
      </c>
      <c r="F26" s="78" t="e">
        <f t="shared" si="1"/>
        <v>#NUM!</v>
      </c>
      <c r="G26" s="78" t="e">
        <f t="shared" si="2"/>
        <v>#NUM!</v>
      </c>
      <c r="H26" s="77" t="e">
        <f t="shared" si="3"/>
        <v>#NUM!</v>
      </c>
      <c r="I26" s="77" t="e">
        <f t="shared" si="4"/>
        <v>#NUM!</v>
      </c>
      <c r="J26" s="75" t="e">
        <f t="shared" si="5"/>
        <v>#NUM!</v>
      </c>
      <c r="K26" s="83"/>
      <c r="L26" s="80"/>
      <c r="M26" s="80"/>
    </row>
    <row r="27" spans="1:14" ht="15.75" customHeight="1">
      <c r="A27" s="73"/>
      <c r="B27" s="75"/>
      <c r="C27" s="76"/>
      <c r="D27" s="77"/>
      <c r="E27" s="78" t="e">
        <f t="shared" si="0"/>
        <v>#NUM!</v>
      </c>
      <c r="F27" s="78" t="e">
        <f t="shared" si="1"/>
        <v>#NUM!</v>
      </c>
      <c r="G27" s="78" t="e">
        <f t="shared" si="2"/>
        <v>#NUM!</v>
      </c>
      <c r="H27" s="77" t="e">
        <f t="shared" si="3"/>
        <v>#NUM!</v>
      </c>
      <c r="I27" s="77" t="e">
        <f t="shared" si="4"/>
        <v>#NUM!</v>
      </c>
      <c r="J27" s="75" t="e">
        <f t="shared" si="5"/>
        <v>#NUM!</v>
      </c>
      <c r="K27" s="80"/>
      <c r="L27" s="80"/>
      <c r="M27" s="80"/>
    </row>
    <row r="28" spans="1:14" ht="15.75" customHeight="1">
      <c r="A28" s="73"/>
      <c r="B28" s="75"/>
      <c r="C28" s="76"/>
      <c r="D28" s="77"/>
      <c r="E28" s="78" t="e">
        <f t="shared" si="0"/>
        <v>#NUM!</v>
      </c>
      <c r="F28" s="78" t="e">
        <f t="shared" si="1"/>
        <v>#NUM!</v>
      </c>
      <c r="G28" s="78" t="e">
        <f t="shared" si="2"/>
        <v>#NUM!</v>
      </c>
      <c r="H28" s="77" t="e">
        <f t="shared" si="3"/>
        <v>#NUM!</v>
      </c>
      <c r="I28" s="77" t="e">
        <f t="shared" si="4"/>
        <v>#NUM!</v>
      </c>
      <c r="J28" s="75" t="e">
        <f t="shared" si="5"/>
        <v>#NUM!</v>
      </c>
      <c r="K28" s="80"/>
      <c r="L28" s="80"/>
      <c r="M28" s="80"/>
    </row>
    <row r="29" spans="1:14" ht="15.75" customHeight="1">
      <c r="A29" s="73"/>
      <c r="B29" s="75"/>
      <c r="C29" s="76"/>
      <c r="D29" s="77"/>
      <c r="E29" s="78" t="e">
        <f t="shared" si="0"/>
        <v>#NUM!</v>
      </c>
      <c r="F29" s="78" t="e">
        <f t="shared" si="1"/>
        <v>#NUM!</v>
      </c>
      <c r="G29" s="78" t="e">
        <f t="shared" si="2"/>
        <v>#NUM!</v>
      </c>
      <c r="H29" s="77" t="e">
        <f t="shared" si="3"/>
        <v>#NUM!</v>
      </c>
      <c r="I29" s="77" t="e">
        <f t="shared" si="4"/>
        <v>#NUM!</v>
      </c>
      <c r="J29" s="75" t="e">
        <f t="shared" si="5"/>
        <v>#NUM!</v>
      </c>
      <c r="K29" s="80"/>
      <c r="L29" s="80"/>
      <c r="M29" s="80"/>
    </row>
    <row r="30" spans="1:14" ht="15.75" customHeight="1">
      <c r="A30" s="73"/>
      <c r="B30" s="75"/>
      <c r="C30" s="76"/>
      <c r="D30" s="77"/>
      <c r="E30" s="78" t="e">
        <f t="shared" si="0"/>
        <v>#NUM!</v>
      </c>
      <c r="F30" s="78" t="e">
        <f t="shared" si="1"/>
        <v>#NUM!</v>
      </c>
      <c r="G30" s="78" t="e">
        <f t="shared" si="2"/>
        <v>#NUM!</v>
      </c>
      <c r="H30" s="77" t="e">
        <f t="shared" si="3"/>
        <v>#NUM!</v>
      </c>
      <c r="I30" s="77" t="e">
        <f t="shared" si="4"/>
        <v>#NUM!</v>
      </c>
      <c r="J30" s="75" t="e">
        <f t="shared" si="5"/>
        <v>#NUM!</v>
      </c>
      <c r="K30" s="80"/>
      <c r="L30" s="80"/>
      <c r="M30" s="80"/>
    </row>
    <row r="31" spans="1:14" ht="15.75" customHeight="1">
      <c r="A31" s="73"/>
      <c r="B31" s="75"/>
      <c r="C31" s="76"/>
      <c r="D31" s="77"/>
      <c r="E31" s="78" t="e">
        <f t="shared" si="0"/>
        <v>#NUM!</v>
      </c>
      <c r="F31" s="78" t="e">
        <f t="shared" si="1"/>
        <v>#NUM!</v>
      </c>
      <c r="G31" s="78" t="e">
        <f t="shared" si="2"/>
        <v>#NUM!</v>
      </c>
      <c r="H31" s="77" t="e">
        <f t="shared" si="3"/>
        <v>#NUM!</v>
      </c>
      <c r="I31" s="77" t="e">
        <f t="shared" si="4"/>
        <v>#NUM!</v>
      </c>
      <c r="J31" s="75" t="e">
        <f t="shared" si="5"/>
        <v>#NUM!</v>
      </c>
      <c r="K31" s="80"/>
      <c r="L31" s="80"/>
      <c r="M31" s="80"/>
    </row>
    <row r="32" spans="1:14" ht="15.75" customHeight="1">
      <c r="A32" s="73"/>
      <c r="B32" s="75"/>
      <c r="C32" s="76"/>
      <c r="D32" s="77"/>
      <c r="E32" s="78" t="e">
        <f t="shared" si="0"/>
        <v>#NUM!</v>
      </c>
      <c r="F32" s="78" t="e">
        <f t="shared" si="1"/>
        <v>#NUM!</v>
      </c>
      <c r="G32" s="78" t="e">
        <f t="shared" si="2"/>
        <v>#NUM!</v>
      </c>
      <c r="H32" s="77" t="e">
        <f t="shared" si="3"/>
        <v>#NUM!</v>
      </c>
      <c r="I32" s="77" t="e">
        <f t="shared" si="4"/>
        <v>#NUM!</v>
      </c>
      <c r="J32" s="75" t="e">
        <f t="shared" si="5"/>
        <v>#NUM!</v>
      </c>
      <c r="K32" s="80"/>
      <c r="L32" s="80"/>
      <c r="M32" s="80"/>
    </row>
    <row r="33" spans="1:13" ht="15.75" customHeight="1">
      <c r="A33" s="73"/>
      <c r="B33" s="75"/>
      <c r="C33" s="76"/>
      <c r="D33" s="77"/>
      <c r="E33" s="78" t="e">
        <f t="shared" si="0"/>
        <v>#NUM!</v>
      </c>
      <c r="F33" s="78" t="e">
        <f t="shared" si="1"/>
        <v>#NUM!</v>
      </c>
      <c r="G33" s="78" t="e">
        <f t="shared" si="2"/>
        <v>#NUM!</v>
      </c>
      <c r="H33" s="77" t="e">
        <f t="shared" si="3"/>
        <v>#NUM!</v>
      </c>
      <c r="I33" s="77" t="e">
        <f t="shared" si="4"/>
        <v>#NUM!</v>
      </c>
      <c r="J33" s="75" t="e">
        <f t="shared" si="5"/>
        <v>#NUM!</v>
      </c>
      <c r="K33" s="80"/>
      <c r="L33" s="80"/>
      <c r="M33" s="80"/>
    </row>
    <row r="34" spans="1:13" ht="15.75" customHeight="1">
      <c r="A34" s="73"/>
      <c r="B34" s="75"/>
      <c r="C34" s="76"/>
      <c r="D34" s="77"/>
      <c r="E34" s="78" t="e">
        <f t="shared" si="0"/>
        <v>#NUM!</v>
      </c>
      <c r="F34" s="78" t="e">
        <f t="shared" si="1"/>
        <v>#NUM!</v>
      </c>
      <c r="G34" s="78" t="e">
        <f t="shared" si="2"/>
        <v>#NUM!</v>
      </c>
      <c r="H34" s="77" t="e">
        <f t="shared" si="3"/>
        <v>#NUM!</v>
      </c>
      <c r="I34" s="77" t="e">
        <f t="shared" si="4"/>
        <v>#NUM!</v>
      </c>
      <c r="J34" s="75" t="e">
        <f t="shared" si="5"/>
        <v>#NUM!</v>
      </c>
      <c r="K34" s="80"/>
      <c r="L34" s="80"/>
      <c r="M34" s="80"/>
    </row>
    <row r="35" spans="1:13" ht="15.75" customHeight="1">
      <c r="A35" s="73"/>
      <c r="B35" s="75"/>
      <c r="C35" s="76"/>
      <c r="D35" s="77"/>
      <c r="E35" s="78" t="e">
        <f t="shared" si="0"/>
        <v>#NUM!</v>
      </c>
      <c r="F35" s="78" t="e">
        <f t="shared" si="1"/>
        <v>#NUM!</v>
      </c>
      <c r="G35" s="78" t="e">
        <f t="shared" si="2"/>
        <v>#NUM!</v>
      </c>
      <c r="H35" s="77" t="e">
        <f t="shared" si="3"/>
        <v>#NUM!</v>
      </c>
      <c r="I35" s="77" t="e">
        <f t="shared" si="4"/>
        <v>#NUM!</v>
      </c>
      <c r="J35" s="75" t="e">
        <f t="shared" si="5"/>
        <v>#NUM!</v>
      </c>
      <c r="K35" s="80"/>
      <c r="L35" s="80"/>
      <c r="M35" s="80"/>
    </row>
    <row r="36" spans="1:13" ht="15.75" customHeight="1">
      <c r="A36" s="73"/>
      <c r="B36" s="75"/>
      <c r="C36" s="76"/>
      <c r="D36" s="77"/>
      <c r="E36" s="78" t="e">
        <f t="shared" si="0"/>
        <v>#NUM!</v>
      </c>
      <c r="F36" s="78" t="e">
        <f t="shared" si="1"/>
        <v>#NUM!</v>
      </c>
      <c r="G36" s="78" t="e">
        <f t="shared" si="2"/>
        <v>#NUM!</v>
      </c>
      <c r="H36" s="77" t="e">
        <f t="shared" si="3"/>
        <v>#NUM!</v>
      </c>
      <c r="I36" s="77" t="e">
        <f t="shared" si="4"/>
        <v>#NUM!</v>
      </c>
      <c r="J36" s="75" t="e">
        <f t="shared" si="5"/>
        <v>#NUM!</v>
      </c>
      <c r="K36" s="80"/>
      <c r="L36" s="80"/>
      <c r="M36" s="80"/>
    </row>
    <row r="37" spans="1:13" ht="15.75" customHeight="1">
      <c r="A37" s="89"/>
      <c r="B37" s="90"/>
      <c r="C37" s="68"/>
      <c r="D37" s="47"/>
      <c r="E37" s="91"/>
      <c r="F37" s="91"/>
      <c r="G37" s="91"/>
      <c r="H37" s="91"/>
      <c r="I37" s="91"/>
      <c r="J37" s="50"/>
      <c r="K37" s="36"/>
    </row>
    <row r="38" spans="1:13" ht="15.75" customHeight="1">
      <c r="K38" s="36"/>
    </row>
    <row r="39" spans="1:13" ht="15.75" customHeight="1">
      <c r="K39" s="36"/>
    </row>
    <row r="40" spans="1:13" ht="15.75" customHeight="1">
      <c r="B40" s="92"/>
      <c r="K40" s="36"/>
    </row>
    <row r="41" spans="1:13" ht="15.75" customHeight="1">
      <c r="K41" s="36"/>
    </row>
    <row r="42" spans="1:13" ht="15.75" customHeight="1">
      <c r="K42" s="36"/>
    </row>
    <row r="43" spans="1:13" ht="15.75" customHeight="1">
      <c r="K43" s="36"/>
    </row>
    <row r="44" spans="1:13" ht="15.75" customHeight="1">
      <c r="K44" s="36"/>
    </row>
    <row r="45" spans="1:13" ht="15.75" customHeight="1">
      <c r="K45" s="36"/>
    </row>
    <row r="46" spans="1:13" ht="15.75" customHeight="1">
      <c r="K46" s="36"/>
    </row>
    <row r="47" spans="1:13" ht="15.75" customHeight="1">
      <c r="K47" s="36"/>
    </row>
    <row r="48" spans="1:13" ht="15.75" customHeight="1">
      <c r="K48" s="36"/>
    </row>
    <row r="49" spans="11:11" ht="15.75" customHeight="1">
      <c r="K49" s="36"/>
    </row>
    <row r="50" spans="11:11" ht="15.75" customHeight="1">
      <c r="K50" s="36"/>
    </row>
    <row r="51" spans="11:11" ht="15.75" customHeight="1">
      <c r="K51" s="36"/>
    </row>
    <row r="52" spans="11:11" ht="15.75" customHeight="1">
      <c r="K52" s="36"/>
    </row>
    <row r="53" spans="11:11" ht="15.75" customHeight="1">
      <c r="K53" s="36"/>
    </row>
    <row r="54" spans="11:11" ht="15.75" customHeight="1">
      <c r="K54" s="36"/>
    </row>
    <row r="55" spans="11:11" ht="15.75" customHeight="1">
      <c r="K55" s="36"/>
    </row>
    <row r="56" spans="11:11" ht="15.75" customHeight="1">
      <c r="K56" s="36"/>
    </row>
    <row r="57" spans="11:11" ht="15.75" customHeight="1">
      <c r="K57" s="36"/>
    </row>
    <row r="58" spans="11:11" ht="15.75" customHeight="1">
      <c r="K58" s="36"/>
    </row>
    <row r="59" spans="11:11" ht="15.75" customHeight="1">
      <c r="K59" s="36"/>
    </row>
    <row r="60" spans="11:11" ht="15.75" customHeight="1">
      <c r="K60" s="36"/>
    </row>
    <row r="61" spans="11:11" ht="15.75" customHeight="1">
      <c r="K61" s="36"/>
    </row>
    <row r="62" spans="11:11" ht="15.75" customHeight="1">
      <c r="K62" s="36"/>
    </row>
    <row r="63" spans="11:11" ht="15.75" customHeight="1">
      <c r="K63" s="36"/>
    </row>
    <row r="64" spans="11:11" ht="15.75" customHeight="1">
      <c r="K64" s="36"/>
    </row>
    <row r="65" spans="11:11" ht="15.75" customHeight="1">
      <c r="K65" s="36"/>
    </row>
    <row r="66" spans="11:11" ht="15.75" customHeight="1">
      <c r="K66" s="36"/>
    </row>
    <row r="67" spans="11:11" ht="15.75" customHeight="1">
      <c r="K67" s="36"/>
    </row>
    <row r="68" spans="11:11" ht="15.75" customHeight="1">
      <c r="K68" s="36"/>
    </row>
    <row r="69" spans="11:11" ht="15.75" customHeight="1">
      <c r="K69" s="36"/>
    </row>
    <row r="70" spans="11:11" ht="15.75" customHeight="1">
      <c r="K70" s="36"/>
    </row>
    <row r="71" spans="11:11" ht="15.75" customHeight="1">
      <c r="K71" s="36"/>
    </row>
    <row r="72" spans="11:11" ht="15.75" customHeight="1">
      <c r="K72" s="36"/>
    </row>
    <row r="73" spans="11:11" ht="15.75" customHeight="1">
      <c r="K73" s="36"/>
    </row>
    <row r="74" spans="11:11" ht="15.75" customHeight="1">
      <c r="K74" s="36"/>
    </row>
    <row r="75" spans="11:11" ht="15.75" customHeight="1">
      <c r="K75" s="36"/>
    </row>
    <row r="76" spans="11:11" ht="15.75" customHeight="1">
      <c r="K76" s="36"/>
    </row>
    <row r="77" spans="11:11" ht="15.75" customHeight="1">
      <c r="K77" s="36"/>
    </row>
    <row r="78" spans="11:11" ht="15.75" customHeight="1">
      <c r="K78" s="36"/>
    </row>
    <row r="79" spans="11:11" ht="15.75" customHeight="1">
      <c r="K79" s="36"/>
    </row>
    <row r="80" spans="11:11" ht="15.75" customHeight="1">
      <c r="K80" s="36"/>
    </row>
    <row r="81" spans="11:11" ht="15.75" customHeight="1">
      <c r="K81" s="36"/>
    </row>
    <row r="82" spans="11:11" ht="15.75" customHeight="1">
      <c r="K82" s="36"/>
    </row>
    <row r="83" spans="11:11" ht="15.75" customHeight="1">
      <c r="K83" s="36"/>
    </row>
    <row r="84" spans="11:11" ht="15.75" customHeight="1">
      <c r="K84" s="36"/>
    </row>
    <row r="85" spans="11:11" ht="15.75" customHeight="1">
      <c r="K85" s="36"/>
    </row>
    <row r="86" spans="11:11" ht="15.75" customHeight="1">
      <c r="K86" s="36"/>
    </row>
    <row r="87" spans="11:11" ht="15.75" customHeight="1">
      <c r="K87" s="36"/>
    </row>
    <row r="88" spans="11:11" ht="15.75" customHeight="1">
      <c r="K88" s="36"/>
    </row>
    <row r="89" spans="11:11" ht="15.75" customHeight="1">
      <c r="K89" s="36"/>
    </row>
    <row r="90" spans="11:11" ht="15.75" customHeight="1">
      <c r="K90" s="36"/>
    </row>
    <row r="91" spans="11:11" ht="15.75" customHeight="1">
      <c r="K91" s="36"/>
    </row>
    <row r="92" spans="11:11" ht="15.75" customHeight="1">
      <c r="K92" s="36"/>
    </row>
    <row r="93" spans="11:11" ht="15.75" customHeight="1">
      <c r="K93" s="36"/>
    </row>
    <row r="94" spans="11:11" ht="15.75" customHeight="1">
      <c r="K94" s="36"/>
    </row>
    <row r="95" spans="11:11" ht="15.75" customHeight="1">
      <c r="K95" s="36"/>
    </row>
    <row r="96" spans="11:11" ht="15.75" customHeight="1">
      <c r="K96" s="36"/>
    </row>
    <row r="97" spans="11:11" ht="15.75" customHeight="1">
      <c r="K97" s="36"/>
    </row>
    <row r="98" spans="11:11" ht="15.75" customHeight="1">
      <c r="K98" s="36"/>
    </row>
    <row r="99" spans="11:11" ht="15.75" customHeight="1">
      <c r="K99" s="36"/>
    </row>
    <row r="100" spans="11:11" ht="15.75" customHeight="1">
      <c r="K100" s="36"/>
    </row>
    <row r="101" spans="11:11" ht="15.75" customHeight="1">
      <c r="K101" s="36"/>
    </row>
    <row r="102" spans="11:11" ht="15.75" customHeight="1">
      <c r="K102" s="36"/>
    </row>
    <row r="103" spans="11:11" ht="15.75" customHeight="1">
      <c r="K103" s="36"/>
    </row>
    <row r="104" spans="11:11" ht="15.75" customHeight="1">
      <c r="K104" s="36"/>
    </row>
    <row r="105" spans="11:11" ht="15.75" customHeight="1">
      <c r="K105" s="36"/>
    </row>
    <row r="106" spans="11:11" ht="15.75" customHeight="1">
      <c r="K106" s="36"/>
    </row>
    <row r="107" spans="11:11" ht="15.75" customHeight="1">
      <c r="K107" s="36"/>
    </row>
    <row r="108" spans="11:11" ht="15.75" customHeight="1">
      <c r="K108" s="36"/>
    </row>
    <row r="109" spans="11:11" ht="15.75" customHeight="1">
      <c r="K109" s="36"/>
    </row>
    <row r="110" spans="11:11" ht="15.75" customHeight="1">
      <c r="K110" s="36"/>
    </row>
    <row r="111" spans="11:11" ht="15.75" customHeight="1">
      <c r="K111" s="36"/>
    </row>
    <row r="112" spans="11:11" ht="15.75" customHeight="1">
      <c r="K112" s="36"/>
    </row>
    <row r="113" spans="11:11" ht="15.75" customHeight="1">
      <c r="K113" s="36"/>
    </row>
    <row r="114" spans="11:11" ht="15.75" customHeight="1">
      <c r="K114" s="36"/>
    </row>
    <row r="115" spans="11:11" ht="15.75" customHeight="1">
      <c r="K115" s="36"/>
    </row>
    <row r="116" spans="11:11" ht="15.75" customHeight="1">
      <c r="K116" s="36"/>
    </row>
    <row r="117" spans="11:11" ht="15.75" customHeight="1">
      <c r="K117" s="36"/>
    </row>
    <row r="118" spans="11:11" ht="15.75" customHeight="1">
      <c r="K118" s="36"/>
    </row>
    <row r="119" spans="11:11" ht="15.75" customHeight="1">
      <c r="K119" s="36"/>
    </row>
    <row r="120" spans="11:11" ht="15.75" customHeight="1">
      <c r="K120" s="36"/>
    </row>
    <row r="121" spans="11:11" ht="15.75" customHeight="1">
      <c r="K121" s="36"/>
    </row>
    <row r="122" spans="11:11" ht="15.75" customHeight="1">
      <c r="K122" s="36"/>
    </row>
    <row r="123" spans="11:11" ht="15.75" customHeight="1">
      <c r="K123" s="36"/>
    </row>
    <row r="124" spans="11:11" ht="15.75" customHeight="1">
      <c r="K124" s="36"/>
    </row>
    <row r="125" spans="11:11" ht="15.75" customHeight="1">
      <c r="K125" s="36"/>
    </row>
    <row r="126" spans="11:11" ht="15.75" customHeight="1">
      <c r="K126" s="36"/>
    </row>
    <row r="127" spans="11:11" ht="15.75" customHeight="1">
      <c r="K127" s="36"/>
    </row>
    <row r="128" spans="11:11" ht="15.75" customHeight="1">
      <c r="K128" s="36"/>
    </row>
    <row r="129" spans="11:11" ht="15.75" customHeight="1">
      <c r="K129" s="36"/>
    </row>
    <row r="130" spans="11:11" ht="15.75" customHeight="1">
      <c r="K130" s="36"/>
    </row>
    <row r="131" spans="11:11" ht="15.75" customHeight="1">
      <c r="K131" s="36"/>
    </row>
    <row r="132" spans="11:11" ht="15.75" customHeight="1">
      <c r="K132" s="36"/>
    </row>
    <row r="133" spans="11:11" ht="15.75" customHeight="1">
      <c r="K133" s="36"/>
    </row>
    <row r="134" spans="11:11" ht="15.75" customHeight="1">
      <c r="K134" s="36"/>
    </row>
    <row r="135" spans="11:11" ht="15.75" customHeight="1">
      <c r="K135" s="36"/>
    </row>
    <row r="136" spans="11:11" ht="15.75" customHeight="1">
      <c r="K136" s="36"/>
    </row>
    <row r="137" spans="11:11" ht="15.75" customHeight="1">
      <c r="K137" s="36"/>
    </row>
    <row r="138" spans="11:11" ht="15.75" customHeight="1">
      <c r="K138" s="36"/>
    </row>
    <row r="139" spans="11:11" ht="15.75" customHeight="1">
      <c r="K139" s="36"/>
    </row>
    <row r="140" spans="11:11" ht="15.75" customHeight="1">
      <c r="K140" s="36"/>
    </row>
    <row r="141" spans="11:11" ht="15.75" customHeight="1">
      <c r="K141" s="36"/>
    </row>
    <row r="142" spans="11:11" ht="15.75" customHeight="1">
      <c r="K142" s="36"/>
    </row>
    <row r="143" spans="11:11" ht="15.75" customHeight="1">
      <c r="K143" s="36"/>
    </row>
    <row r="144" spans="11:11" ht="15.75" customHeight="1">
      <c r="K144" s="36"/>
    </row>
    <row r="145" spans="11:11" ht="15.75" customHeight="1">
      <c r="K145" s="36"/>
    </row>
    <row r="146" spans="11:11" ht="15.75" customHeight="1">
      <c r="K146" s="36"/>
    </row>
    <row r="147" spans="11:11" ht="15.75" customHeight="1">
      <c r="K147" s="36"/>
    </row>
    <row r="148" spans="11:11" ht="15.75" customHeight="1">
      <c r="K148" s="36"/>
    </row>
    <row r="149" spans="11:11" ht="15.75" customHeight="1">
      <c r="K149" s="36"/>
    </row>
    <row r="150" spans="11:11" ht="15.75" customHeight="1">
      <c r="K150" s="36"/>
    </row>
    <row r="151" spans="11:11" ht="15.75" customHeight="1">
      <c r="K151" s="36"/>
    </row>
    <row r="152" spans="11:11" ht="15.75" customHeight="1">
      <c r="K152" s="36"/>
    </row>
    <row r="153" spans="11:11" ht="15.75" customHeight="1">
      <c r="K153" s="36"/>
    </row>
    <row r="154" spans="11:11" ht="15.75" customHeight="1">
      <c r="K154" s="36"/>
    </row>
    <row r="155" spans="11:11" ht="15.75" customHeight="1">
      <c r="K155" s="36"/>
    </row>
    <row r="156" spans="11:11" ht="15.75" customHeight="1">
      <c r="K156" s="36"/>
    </row>
    <row r="157" spans="11:11" ht="15.75" customHeight="1">
      <c r="K157" s="36"/>
    </row>
    <row r="158" spans="11:11" ht="15.75" customHeight="1">
      <c r="K158" s="36"/>
    </row>
    <row r="159" spans="11:11" ht="15.75" customHeight="1">
      <c r="K159" s="36"/>
    </row>
    <row r="160" spans="11:11" ht="15.75" customHeight="1">
      <c r="K160" s="36"/>
    </row>
    <row r="161" spans="11:11" ht="15.75" customHeight="1">
      <c r="K161" s="36"/>
    </row>
    <row r="162" spans="11:11" ht="15.75" customHeight="1">
      <c r="K162" s="36"/>
    </row>
    <row r="163" spans="11:11" ht="15.75" customHeight="1">
      <c r="K163" s="36"/>
    </row>
    <row r="164" spans="11:11" ht="15.75" customHeight="1">
      <c r="K164" s="36"/>
    </row>
    <row r="165" spans="11:11" ht="15.75" customHeight="1">
      <c r="K165" s="36"/>
    </row>
    <row r="166" spans="11:11" ht="15.75" customHeight="1">
      <c r="K166" s="36"/>
    </row>
    <row r="167" spans="11:11" ht="15.75" customHeight="1">
      <c r="K167" s="36"/>
    </row>
    <row r="168" spans="11:11" ht="15.75" customHeight="1">
      <c r="K168" s="36"/>
    </row>
    <row r="169" spans="11:11" ht="15.75" customHeight="1">
      <c r="K169" s="36"/>
    </row>
    <row r="170" spans="11:11" ht="15.75" customHeight="1">
      <c r="K170" s="36"/>
    </row>
    <row r="171" spans="11:11" ht="15.75" customHeight="1">
      <c r="K171" s="36"/>
    </row>
    <row r="172" spans="11:11" ht="15.75" customHeight="1">
      <c r="K172" s="36"/>
    </row>
    <row r="173" spans="11:11" ht="15.75" customHeight="1">
      <c r="K173" s="36"/>
    </row>
    <row r="174" spans="11:11" ht="15.75" customHeight="1">
      <c r="K174" s="36"/>
    </row>
    <row r="175" spans="11:11" ht="15.75" customHeight="1">
      <c r="K175" s="36"/>
    </row>
    <row r="176" spans="11:11" ht="15.75" customHeight="1">
      <c r="K176" s="36"/>
    </row>
    <row r="177" spans="11:11" ht="15.75" customHeight="1">
      <c r="K177" s="36"/>
    </row>
    <row r="178" spans="11:11" ht="15.75" customHeight="1">
      <c r="K178" s="36"/>
    </row>
    <row r="179" spans="11:11" ht="15.75" customHeight="1">
      <c r="K179" s="36"/>
    </row>
    <row r="180" spans="11:11" ht="15.75" customHeight="1">
      <c r="K180" s="36"/>
    </row>
    <row r="181" spans="11:11" ht="15.75" customHeight="1">
      <c r="K181" s="36"/>
    </row>
    <row r="182" spans="11:11" ht="15.75" customHeight="1">
      <c r="K182" s="36"/>
    </row>
    <row r="183" spans="11:11" ht="15.75" customHeight="1">
      <c r="K183" s="36"/>
    </row>
    <row r="184" spans="11:11" ht="15.75" customHeight="1">
      <c r="K184" s="36"/>
    </row>
    <row r="185" spans="11:11" ht="15.75" customHeight="1">
      <c r="K185" s="36"/>
    </row>
    <row r="186" spans="11:11" ht="15.75" customHeight="1">
      <c r="K186" s="36"/>
    </row>
    <row r="187" spans="11:11" ht="15.75" customHeight="1">
      <c r="K187" s="36"/>
    </row>
    <row r="188" spans="11:11" ht="15.75" customHeight="1">
      <c r="K188" s="36"/>
    </row>
    <row r="189" spans="11:11" ht="15.75" customHeight="1">
      <c r="K189" s="36"/>
    </row>
    <row r="190" spans="11:11" ht="15.75" customHeight="1">
      <c r="K190" s="36"/>
    </row>
    <row r="191" spans="11:11" ht="15.75" customHeight="1">
      <c r="K191" s="36"/>
    </row>
    <row r="192" spans="11:11" ht="15.75" customHeight="1">
      <c r="K192" s="36"/>
    </row>
    <row r="193" spans="11:11" ht="15.75" customHeight="1">
      <c r="K193" s="36"/>
    </row>
    <row r="194" spans="11:11" ht="15.75" customHeight="1">
      <c r="K194" s="36"/>
    </row>
    <row r="195" spans="11:11" ht="15.75" customHeight="1">
      <c r="K195" s="36"/>
    </row>
    <row r="196" spans="11:11" ht="15.75" customHeight="1">
      <c r="K196" s="36"/>
    </row>
    <row r="197" spans="11:11" ht="15.75" customHeight="1">
      <c r="K197" s="36"/>
    </row>
    <row r="198" spans="11:11" ht="15.75" customHeight="1">
      <c r="K198" s="36"/>
    </row>
    <row r="199" spans="11:11" ht="15.75" customHeight="1">
      <c r="K199" s="36"/>
    </row>
    <row r="200" spans="11:11" ht="15.75" customHeight="1">
      <c r="K200" s="36"/>
    </row>
    <row r="201" spans="11:11" ht="15.75" customHeight="1">
      <c r="K201" s="36"/>
    </row>
    <row r="202" spans="11:11" ht="15.75" customHeight="1">
      <c r="K202" s="36"/>
    </row>
    <row r="203" spans="11:11" ht="15.75" customHeight="1">
      <c r="K203" s="36"/>
    </row>
    <row r="204" spans="11:11" ht="15.75" customHeight="1">
      <c r="K204" s="36"/>
    </row>
    <row r="205" spans="11:11" ht="15.75" customHeight="1">
      <c r="K205" s="36"/>
    </row>
    <row r="206" spans="11:11" ht="15.75" customHeight="1">
      <c r="K206" s="36"/>
    </row>
    <row r="207" spans="11:11" ht="15.75" customHeight="1">
      <c r="K207" s="36"/>
    </row>
    <row r="208" spans="11:11" ht="15.75" customHeight="1">
      <c r="K208" s="36"/>
    </row>
    <row r="209" spans="11:11" ht="15.75" customHeight="1">
      <c r="K209" s="36"/>
    </row>
    <row r="210" spans="11:11" ht="15.75" customHeight="1">
      <c r="K210" s="36"/>
    </row>
    <row r="211" spans="11:11" ht="15.75" customHeight="1">
      <c r="K211" s="36"/>
    </row>
    <row r="212" spans="11:11" ht="15.75" customHeight="1">
      <c r="K212" s="36"/>
    </row>
    <row r="213" spans="11:11" ht="15.75" customHeight="1">
      <c r="K213" s="36"/>
    </row>
    <row r="214" spans="11:11" ht="15.75" customHeight="1">
      <c r="K214" s="36"/>
    </row>
    <row r="215" spans="11:11" ht="15.75" customHeight="1">
      <c r="K215" s="36"/>
    </row>
    <row r="216" spans="11:11" ht="15.75" customHeight="1">
      <c r="K216" s="36"/>
    </row>
    <row r="217" spans="11:11" ht="15.75" customHeight="1">
      <c r="K217" s="36"/>
    </row>
    <row r="218" spans="11:11" ht="15.75" customHeight="1">
      <c r="K218" s="36"/>
    </row>
    <row r="219" spans="11:11" ht="15.75" customHeight="1">
      <c r="K219" s="36"/>
    </row>
    <row r="220" spans="11:11" ht="15.75" customHeight="1">
      <c r="K220" s="36"/>
    </row>
    <row r="221" spans="11:11" ht="15.75" customHeight="1">
      <c r="K221" s="36"/>
    </row>
    <row r="222" spans="11:11" ht="15.75" customHeight="1">
      <c r="K222" s="36"/>
    </row>
    <row r="223" spans="11:11" ht="15.75" customHeight="1">
      <c r="K223" s="36"/>
    </row>
    <row r="224" spans="11:11" ht="15.75" customHeight="1">
      <c r="K224" s="36"/>
    </row>
    <row r="225" spans="11:11" ht="15.75" customHeight="1">
      <c r="K225" s="36"/>
    </row>
    <row r="226" spans="11:11" ht="15.75" customHeight="1">
      <c r="K226" s="36"/>
    </row>
    <row r="227" spans="11:11" ht="15.75" customHeight="1">
      <c r="K227" s="36"/>
    </row>
    <row r="228" spans="11:11" ht="15.75" customHeight="1">
      <c r="K228" s="36"/>
    </row>
    <row r="229" spans="11:11" ht="15.75" customHeight="1">
      <c r="K229" s="36"/>
    </row>
    <row r="230" spans="11:11" ht="15.75" customHeight="1">
      <c r="K230" s="36"/>
    </row>
    <row r="231" spans="11:11" ht="15.75" customHeight="1">
      <c r="K231" s="36"/>
    </row>
    <row r="232" spans="11:11" ht="15.75" customHeight="1">
      <c r="K232" s="36"/>
    </row>
    <row r="233" spans="11:11" ht="15.75" customHeight="1">
      <c r="K233" s="36"/>
    </row>
    <row r="234" spans="11:11" ht="15.75" customHeight="1">
      <c r="K234" s="36"/>
    </row>
    <row r="235" spans="11:11" ht="15.75" customHeight="1">
      <c r="K235" s="36"/>
    </row>
    <row r="236" spans="11:11" ht="15.75" customHeight="1">
      <c r="K236" s="36"/>
    </row>
    <row r="237" spans="11:11" ht="15.75" customHeight="1">
      <c r="K237" s="36"/>
    </row>
    <row r="238" spans="11:11" ht="15.75" customHeight="1">
      <c r="K238" s="36"/>
    </row>
    <row r="239" spans="11:11" ht="15.75" customHeight="1">
      <c r="K239" s="36"/>
    </row>
    <row r="240" spans="11:11" ht="15.75" customHeight="1">
      <c r="K240" s="36"/>
    </row>
    <row r="241" spans="11:11" ht="15.75" customHeight="1">
      <c r="K241" s="36"/>
    </row>
    <row r="242" spans="11:11" ht="15.75" customHeight="1">
      <c r="K242" s="36"/>
    </row>
    <row r="243" spans="11:11" ht="15.75" customHeight="1">
      <c r="K243" s="36"/>
    </row>
    <row r="244" spans="11:11" ht="15.75" customHeight="1">
      <c r="K244" s="36"/>
    </row>
    <row r="245" spans="11:11" ht="15.75" customHeight="1">
      <c r="K245" s="36"/>
    </row>
    <row r="246" spans="11:11" ht="15.75" customHeight="1">
      <c r="K246" s="36"/>
    </row>
    <row r="247" spans="11:11" ht="15.75" customHeight="1">
      <c r="K247" s="36"/>
    </row>
    <row r="248" spans="11:11" ht="15.75" customHeight="1">
      <c r="K248" s="36"/>
    </row>
    <row r="249" spans="11:11" ht="15.75" customHeight="1">
      <c r="K249" s="36"/>
    </row>
    <row r="250" spans="11:11" ht="15.75" customHeight="1">
      <c r="K250" s="36"/>
    </row>
    <row r="251" spans="11:11" ht="15.75" customHeight="1">
      <c r="K251" s="36"/>
    </row>
    <row r="252" spans="11:11" ht="15.75" customHeight="1">
      <c r="K252" s="36"/>
    </row>
    <row r="253" spans="11:11" ht="15.75" customHeight="1">
      <c r="K253" s="36"/>
    </row>
    <row r="254" spans="11:11" ht="15.75" customHeight="1">
      <c r="K254" s="36"/>
    </row>
    <row r="255" spans="11:11" ht="15.75" customHeight="1">
      <c r="K255" s="36"/>
    </row>
    <row r="256" spans="11:11" ht="15.75" customHeight="1">
      <c r="K256" s="36"/>
    </row>
    <row r="257" spans="11:11" ht="15.75" customHeight="1">
      <c r="K257" s="36"/>
    </row>
    <row r="258" spans="11:11" ht="15.75" customHeight="1">
      <c r="K258" s="36"/>
    </row>
    <row r="259" spans="11:11" ht="15.75" customHeight="1">
      <c r="K259" s="36"/>
    </row>
    <row r="260" spans="11:11" ht="15.75" customHeight="1">
      <c r="K260" s="36"/>
    </row>
    <row r="261" spans="11:11" ht="15.75" customHeight="1">
      <c r="K261" s="36"/>
    </row>
    <row r="262" spans="11:11" ht="15.75" customHeight="1">
      <c r="K262" s="36"/>
    </row>
    <row r="263" spans="11:11" ht="15.75" customHeight="1">
      <c r="K263" s="36"/>
    </row>
    <row r="264" spans="11:11" ht="15.75" customHeight="1">
      <c r="K264" s="36"/>
    </row>
    <row r="265" spans="11:11" ht="15.75" customHeight="1">
      <c r="K265" s="36"/>
    </row>
    <row r="266" spans="11:11" ht="15.75" customHeight="1">
      <c r="K266" s="36"/>
    </row>
    <row r="267" spans="11:11" ht="15.75" customHeight="1">
      <c r="K267" s="36"/>
    </row>
    <row r="268" spans="11:11" ht="15.75" customHeight="1">
      <c r="K268" s="36"/>
    </row>
    <row r="269" spans="11:11" ht="15.75" customHeight="1">
      <c r="K269" s="36"/>
    </row>
    <row r="270" spans="11:11" ht="15.75" customHeight="1">
      <c r="K270" s="36"/>
    </row>
    <row r="271" spans="11:11" ht="15.75" customHeight="1">
      <c r="K271" s="36"/>
    </row>
    <row r="272" spans="11:11" ht="15.75" customHeight="1">
      <c r="K272" s="36"/>
    </row>
    <row r="273" spans="11:11" ht="15.75" customHeight="1">
      <c r="K273" s="36"/>
    </row>
    <row r="274" spans="11:11" ht="15.75" customHeight="1">
      <c r="K274" s="36"/>
    </row>
    <row r="275" spans="11:11" ht="15.75" customHeight="1">
      <c r="K275" s="36"/>
    </row>
    <row r="276" spans="11:11" ht="15.75" customHeight="1">
      <c r="K276" s="36"/>
    </row>
    <row r="277" spans="11:11" ht="15.75" customHeight="1">
      <c r="K277" s="36"/>
    </row>
    <row r="278" spans="11:11" ht="15.75" customHeight="1">
      <c r="K278" s="36"/>
    </row>
    <row r="279" spans="11:11" ht="15.75" customHeight="1">
      <c r="K279" s="36"/>
    </row>
    <row r="280" spans="11:11" ht="15.75" customHeight="1">
      <c r="K280" s="36"/>
    </row>
    <row r="281" spans="11:11" ht="15.75" customHeight="1">
      <c r="K281" s="36"/>
    </row>
    <row r="282" spans="11:11" ht="15.75" customHeight="1">
      <c r="K282" s="36"/>
    </row>
    <row r="283" spans="11:11" ht="15.75" customHeight="1">
      <c r="K283" s="36"/>
    </row>
    <row r="284" spans="11:11" ht="15.75" customHeight="1">
      <c r="K284" s="36"/>
    </row>
    <row r="285" spans="11:11" ht="15.75" customHeight="1">
      <c r="K285" s="36"/>
    </row>
    <row r="286" spans="11:11" ht="15.75" customHeight="1">
      <c r="K286" s="36"/>
    </row>
    <row r="287" spans="11:11" ht="15.75" customHeight="1">
      <c r="K287" s="36"/>
    </row>
    <row r="288" spans="11:11" ht="15.75" customHeight="1">
      <c r="K288" s="36"/>
    </row>
    <row r="289" spans="11:11" ht="15.75" customHeight="1">
      <c r="K289" s="36"/>
    </row>
    <row r="290" spans="11:11" ht="15.75" customHeight="1">
      <c r="K290" s="36"/>
    </row>
    <row r="291" spans="11:11" ht="15.75" customHeight="1">
      <c r="K291" s="36"/>
    </row>
    <row r="292" spans="11:11" ht="15.75" customHeight="1">
      <c r="K292" s="36"/>
    </row>
    <row r="293" spans="11:11" ht="15.75" customHeight="1">
      <c r="K293" s="36"/>
    </row>
    <row r="294" spans="11:11" ht="15.75" customHeight="1">
      <c r="K294" s="36"/>
    </row>
    <row r="295" spans="11:11" ht="15.75" customHeight="1">
      <c r="K295" s="36"/>
    </row>
    <row r="296" spans="11:11" ht="15.75" customHeight="1">
      <c r="K296" s="36"/>
    </row>
    <row r="297" spans="11:11" ht="15.75" customHeight="1">
      <c r="K297" s="36"/>
    </row>
    <row r="298" spans="11:11" ht="15.75" customHeight="1">
      <c r="K298" s="36"/>
    </row>
    <row r="299" spans="11:11" ht="15.75" customHeight="1">
      <c r="K299" s="36"/>
    </row>
    <row r="300" spans="11:11" ht="15.75" customHeight="1">
      <c r="K300" s="36"/>
    </row>
    <row r="301" spans="11:11" ht="15.75" customHeight="1">
      <c r="K301" s="36"/>
    </row>
    <row r="302" spans="11:11" ht="15.75" customHeight="1">
      <c r="K302" s="36"/>
    </row>
    <row r="303" spans="11:11" ht="15.75" customHeight="1">
      <c r="K303" s="36"/>
    </row>
    <row r="304" spans="11:11" ht="15.75" customHeight="1">
      <c r="K304" s="36"/>
    </row>
    <row r="305" spans="11:11" ht="15.75" customHeight="1">
      <c r="K305" s="36"/>
    </row>
    <row r="306" spans="11:11" ht="15.75" customHeight="1">
      <c r="K306" s="36"/>
    </row>
    <row r="307" spans="11:11" ht="15.75" customHeight="1">
      <c r="K307" s="36"/>
    </row>
    <row r="308" spans="11:11" ht="15.75" customHeight="1">
      <c r="K308" s="36"/>
    </row>
    <row r="309" spans="11:11" ht="15.75" customHeight="1">
      <c r="K309" s="36"/>
    </row>
    <row r="310" spans="11:11" ht="15.75" customHeight="1">
      <c r="K310" s="36"/>
    </row>
    <row r="311" spans="11:11" ht="15.75" customHeight="1">
      <c r="K311" s="36"/>
    </row>
    <row r="312" spans="11:11" ht="15.75" customHeight="1">
      <c r="K312" s="36"/>
    </row>
    <row r="313" spans="11:11" ht="15.75" customHeight="1">
      <c r="K313" s="36"/>
    </row>
    <row r="314" spans="11:11" ht="15.75" customHeight="1">
      <c r="K314" s="36"/>
    </row>
    <row r="315" spans="11:11" ht="15.75" customHeight="1">
      <c r="K315" s="36"/>
    </row>
    <row r="316" spans="11:11" ht="15.75" customHeight="1">
      <c r="K316" s="36"/>
    </row>
    <row r="317" spans="11:11" ht="15.75" customHeight="1">
      <c r="K317" s="36"/>
    </row>
    <row r="318" spans="11:11" ht="15.75" customHeight="1">
      <c r="K318" s="36"/>
    </row>
    <row r="319" spans="11:11" ht="15.75" customHeight="1">
      <c r="K319" s="36"/>
    </row>
    <row r="320" spans="11:11" ht="15.75" customHeight="1">
      <c r="K320" s="36"/>
    </row>
    <row r="321" spans="11:11" ht="15.75" customHeight="1">
      <c r="K321" s="36"/>
    </row>
    <row r="322" spans="11:11" ht="15.75" customHeight="1">
      <c r="K322" s="36"/>
    </row>
    <row r="323" spans="11:11" ht="15.75" customHeight="1">
      <c r="K323" s="36"/>
    </row>
    <row r="324" spans="11:11" ht="15.75" customHeight="1">
      <c r="K324" s="36"/>
    </row>
    <row r="325" spans="11:11" ht="15.75" customHeight="1">
      <c r="K325" s="36"/>
    </row>
    <row r="326" spans="11:11" ht="15.75" customHeight="1">
      <c r="K326" s="36"/>
    </row>
    <row r="327" spans="11:11" ht="15.75" customHeight="1">
      <c r="K327" s="36"/>
    </row>
    <row r="328" spans="11:11" ht="15.75" customHeight="1">
      <c r="K328" s="36"/>
    </row>
    <row r="329" spans="11:11" ht="15.75" customHeight="1">
      <c r="K329" s="36"/>
    </row>
    <row r="330" spans="11:11" ht="15.75" customHeight="1">
      <c r="K330" s="36"/>
    </row>
    <row r="331" spans="11:11" ht="15.75" customHeight="1">
      <c r="K331" s="36"/>
    </row>
    <row r="332" spans="11:11" ht="15.75" customHeight="1">
      <c r="K332" s="36"/>
    </row>
    <row r="333" spans="11:11" ht="15.75" customHeight="1">
      <c r="K333" s="36"/>
    </row>
    <row r="334" spans="11:11" ht="15.75" customHeight="1">
      <c r="K334" s="36"/>
    </row>
    <row r="335" spans="11:11" ht="15.75" customHeight="1">
      <c r="K335" s="36"/>
    </row>
    <row r="336" spans="11:11" ht="15.75" customHeight="1">
      <c r="K336" s="36"/>
    </row>
    <row r="337" spans="11:11" ht="15.75" customHeight="1">
      <c r="K337" s="36"/>
    </row>
    <row r="338" spans="11:11" ht="15.75" customHeight="1">
      <c r="K338" s="36"/>
    </row>
    <row r="339" spans="11:11" ht="15.75" customHeight="1">
      <c r="K339" s="36"/>
    </row>
    <row r="340" spans="11:11" ht="15.75" customHeight="1">
      <c r="K340" s="36"/>
    </row>
    <row r="341" spans="11:11" ht="15.75" customHeight="1">
      <c r="K341" s="36"/>
    </row>
    <row r="342" spans="11:11" ht="15.75" customHeight="1">
      <c r="K342" s="36"/>
    </row>
    <row r="343" spans="11:11" ht="15.75" customHeight="1">
      <c r="K343" s="36"/>
    </row>
    <row r="344" spans="11:11" ht="15.75" customHeight="1">
      <c r="K344" s="36"/>
    </row>
    <row r="345" spans="11:11" ht="15.75" customHeight="1">
      <c r="K345" s="36"/>
    </row>
    <row r="346" spans="11:11" ht="15.75" customHeight="1">
      <c r="K346" s="36"/>
    </row>
    <row r="347" spans="11:11" ht="15.75" customHeight="1">
      <c r="K347" s="36"/>
    </row>
    <row r="348" spans="11:11" ht="15.75" customHeight="1">
      <c r="K348" s="36"/>
    </row>
    <row r="349" spans="11:11" ht="15.75" customHeight="1">
      <c r="K349" s="36"/>
    </row>
    <row r="350" spans="11:11" ht="15.75" customHeight="1">
      <c r="K350" s="36"/>
    </row>
    <row r="351" spans="11:11" ht="15.75" customHeight="1">
      <c r="K351" s="36"/>
    </row>
    <row r="352" spans="11:11" ht="15.75" customHeight="1">
      <c r="K352" s="36"/>
    </row>
    <row r="353" spans="11:11" ht="15.75" customHeight="1">
      <c r="K353" s="36"/>
    </row>
    <row r="354" spans="11:11" ht="15.75" customHeight="1">
      <c r="K354" s="36"/>
    </row>
    <row r="355" spans="11:11" ht="15.75" customHeight="1">
      <c r="K355" s="36"/>
    </row>
    <row r="356" spans="11:11" ht="15.75" customHeight="1">
      <c r="K356" s="36"/>
    </row>
    <row r="357" spans="11:11" ht="15.75" customHeight="1">
      <c r="K357" s="36"/>
    </row>
    <row r="358" spans="11:11" ht="15.75" customHeight="1">
      <c r="K358" s="36"/>
    </row>
    <row r="359" spans="11:11" ht="15.75" customHeight="1">
      <c r="K359" s="36"/>
    </row>
    <row r="360" spans="11:11" ht="15.75" customHeight="1">
      <c r="K360" s="36"/>
    </row>
    <row r="361" spans="11:11" ht="15.75" customHeight="1">
      <c r="K361" s="36"/>
    </row>
    <row r="362" spans="11:11" ht="15.75" customHeight="1">
      <c r="K362" s="36"/>
    </row>
    <row r="363" spans="11:11" ht="15.75" customHeight="1">
      <c r="K363" s="36"/>
    </row>
    <row r="364" spans="11:11" ht="15.75" customHeight="1">
      <c r="K364" s="36"/>
    </row>
    <row r="365" spans="11:11" ht="15.75" customHeight="1">
      <c r="K365" s="36"/>
    </row>
    <row r="366" spans="11:11" ht="15.75" customHeight="1">
      <c r="K366" s="36"/>
    </row>
    <row r="367" spans="11:11" ht="15.75" customHeight="1">
      <c r="K367" s="36"/>
    </row>
    <row r="368" spans="11:11" ht="15.75" customHeight="1">
      <c r="K368" s="36"/>
    </row>
    <row r="369" spans="11:11" ht="15.75" customHeight="1">
      <c r="K369" s="36"/>
    </row>
    <row r="370" spans="11:11" ht="15.75" customHeight="1">
      <c r="K370" s="36"/>
    </row>
    <row r="371" spans="11:11" ht="15.75" customHeight="1">
      <c r="K371" s="36"/>
    </row>
    <row r="372" spans="11:11" ht="15.75" customHeight="1">
      <c r="K372" s="36"/>
    </row>
    <row r="373" spans="11:11" ht="15.75" customHeight="1">
      <c r="K373" s="36"/>
    </row>
    <row r="374" spans="11:11" ht="15.75" customHeight="1">
      <c r="K374" s="36"/>
    </row>
    <row r="375" spans="11:11" ht="15.75" customHeight="1">
      <c r="K375" s="36"/>
    </row>
    <row r="376" spans="11:11" ht="15.75" customHeight="1">
      <c r="K376" s="36"/>
    </row>
    <row r="377" spans="11:11" ht="15.75" customHeight="1">
      <c r="K377" s="36"/>
    </row>
    <row r="378" spans="11:11" ht="15.75" customHeight="1">
      <c r="K378" s="36"/>
    </row>
    <row r="379" spans="11:11" ht="15.75" customHeight="1">
      <c r="K379" s="36"/>
    </row>
    <row r="380" spans="11:11" ht="15.75" customHeight="1">
      <c r="K380" s="36"/>
    </row>
    <row r="381" spans="11:11" ht="15.75" customHeight="1">
      <c r="K381" s="36"/>
    </row>
    <row r="382" spans="11:11" ht="15.75" customHeight="1">
      <c r="K382" s="36"/>
    </row>
    <row r="383" spans="11:11" ht="15.75" customHeight="1">
      <c r="K383" s="36"/>
    </row>
    <row r="384" spans="11:11" ht="15.75" customHeight="1">
      <c r="K384" s="36"/>
    </row>
    <row r="385" spans="11:11" ht="15.75" customHeight="1">
      <c r="K385" s="36"/>
    </row>
    <row r="386" spans="11:11" ht="15.75" customHeight="1">
      <c r="K386" s="36"/>
    </row>
    <row r="387" spans="11:11" ht="15.75" customHeight="1">
      <c r="K387" s="36"/>
    </row>
    <row r="388" spans="11:11" ht="15.75" customHeight="1">
      <c r="K388" s="36"/>
    </row>
    <row r="389" spans="11:11" ht="15.75" customHeight="1">
      <c r="K389" s="36"/>
    </row>
    <row r="390" spans="11:11" ht="15.75" customHeight="1">
      <c r="K390" s="36"/>
    </row>
    <row r="391" spans="11:11" ht="15.75" customHeight="1">
      <c r="K391" s="36"/>
    </row>
    <row r="392" spans="11:11" ht="15.75" customHeight="1">
      <c r="K392" s="36"/>
    </row>
    <row r="393" spans="11:11" ht="15.75" customHeight="1">
      <c r="K393" s="36"/>
    </row>
    <row r="394" spans="11:11" ht="15.75" customHeight="1">
      <c r="K394" s="36"/>
    </row>
    <row r="395" spans="11:11" ht="15.75" customHeight="1">
      <c r="K395" s="36"/>
    </row>
    <row r="396" spans="11:11" ht="15.75" customHeight="1">
      <c r="K396" s="36"/>
    </row>
    <row r="397" spans="11:11" ht="15.75" customHeight="1">
      <c r="K397" s="36"/>
    </row>
    <row r="398" spans="11:11" ht="15.75" customHeight="1">
      <c r="K398" s="36"/>
    </row>
    <row r="399" spans="11:11" ht="15.75" customHeight="1">
      <c r="K399" s="36"/>
    </row>
    <row r="400" spans="11:11" ht="15.75" customHeight="1">
      <c r="K400" s="36"/>
    </row>
    <row r="401" spans="11:11" ht="15.75" customHeight="1">
      <c r="K401" s="36"/>
    </row>
    <row r="402" spans="11:11" ht="15.75" customHeight="1">
      <c r="K402" s="36"/>
    </row>
    <row r="403" spans="11:11" ht="15.75" customHeight="1">
      <c r="K403" s="36"/>
    </row>
    <row r="404" spans="11:11" ht="15.75" customHeight="1">
      <c r="K404" s="36"/>
    </row>
    <row r="405" spans="11:11" ht="15.75" customHeight="1">
      <c r="K405" s="36"/>
    </row>
    <row r="406" spans="11:11" ht="15.75" customHeight="1">
      <c r="K406" s="36"/>
    </row>
    <row r="407" spans="11:11" ht="15.75" customHeight="1">
      <c r="K407" s="36"/>
    </row>
    <row r="408" spans="11:11" ht="15.75" customHeight="1">
      <c r="K408" s="36"/>
    </row>
    <row r="409" spans="11:11" ht="15.75" customHeight="1">
      <c r="K409" s="36"/>
    </row>
    <row r="410" spans="11:11" ht="15.75" customHeight="1">
      <c r="K410" s="36"/>
    </row>
    <row r="411" spans="11:11" ht="15.75" customHeight="1">
      <c r="K411" s="36"/>
    </row>
    <row r="412" spans="11:11" ht="15.75" customHeight="1">
      <c r="K412" s="36"/>
    </row>
    <row r="413" spans="11:11" ht="15.75" customHeight="1">
      <c r="K413" s="36"/>
    </row>
    <row r="414" spans="11:11" ht="15.75" customHeight="1">
      <c r="K414" s="36"/>
    </row>
    <row r="415" spans="11:11" ht="15.75" customHeight="1">
      <c r="K415" s="36"/>
    </row>
    <row r="416" spans="11:11" ht="15.75" customHeight="1">
      <c r="K416" s="36"/>
    </row>
    <row r="417" spans="11:11" ht="15.75" customHeight="1">
      <c r="K417" s="36"/>
    </row>
    <row r="418" spans="11:11" ht="15.75" customHeight="1">
      <c r="K418" s="36"/>
    </row>
    <row r="419" spans="11:11" ht="15.75" customHeight="1">
      <c r="K419" s="36"/>
    </row>
    <row r="420" spans="11:11" ht="15.75" customHeight="1">
      <c r="K420" s="36"/>
    </row>
    <row r="421" spans="11:11" ht="15.75" customHeight="1">
      <c r="K421" s="36"/>
    </row>
    <row r="422" spans="11:11" ht="15.75" customHeight="1">
      <c r="K422" s="36"/>
    </row>
    <row r="423" spans="11:11" ht="15.75" customHeight="1">
      <c r="K423" s="36"/>
    </row>
    <row r="424" spans="11:11" ht="15.75" customHeight="1">
      <c r="K424" s="36"/>
    </row>
    <row r="425" spans="11:11" ht="15.75" customHeight="1">
      <c r="K425" s="36"/>
    </row>
    <row r="426" spans="11:11" ht="15.75" customHeight="1">
      <c r="K426" s="36"/>
    </row>
    <row r="427" spans="11:11" ht="15.75" customHeight="1">
      <c r="K427" s="36"/>
    </row>
    <row r="428" spans="11:11" ht="15.75" customHeight="1">
      <c r="K428" s="36"/>
    </row>
    <row r="429" spans="11:11" ht="15.75" customHeight="1">
      <c r="K429" s="36"/>
    </row>
    <row r="430" spans="11:11" ht="15.75" customHeight="1">
      <c r="K430" s="36"/>
    </row>
    <row r="431" spans="11:11" ht="15.75" customHeight="1">
      <c r="K431" s="36"/>
    </row>
    <row r="432" spans="11:11" ht="15.75" customHeight="1">
      <c r="K432" s="36"/>
    </row>
    <row r="433" spans="11:11" ht="15.75" customHeight="1">
      <c r="K433" s="36"/>
    </row>
    <row r="434" spans="11:11" ht="15.75" customHeight="1">
      <c r="K434" s="36"/>
    </row>
    <row r="435" spans="11:11" ht="15.75" customHeight="1">
      <c r="K435" s="36"/>
    </row>
    <row r="436" spans="11:11" ht="15.75" customHeight="1">
      <c r="K436" s="36"/>
    </row>
    <row r="437" spans="11:11" ht="15.75" customHeight="1">
      <c r="K437" s="36"/>
    </row>
    <row r="438" spans="11:11" ht="15.75" customHeight="1">
      <c r="K438" s="36"/>
    </row>
    <row r="439" spans="11:11" ht="15.75" customHeight="1">
      <c r="K439" s="36"/>
    </row>
    <row r="440" spans="11:11" ht="15.75" customHeight="1">
      <c r="K440" s="36"/>
    </row>
    <row r="441" spans="11:11" ht="15.75" customHeight="1">
      <c r="K441" s="36"/>
    </row>
    <row r="442" spans="11:11" ht="15.75" customHeight="1">
      <c r="K442" s="36"/>
    </row>
    <row r="443" spans="11:11" ht="15.75" customHeight="1">
      <c r="K443" s="36"/>
    </row>
    <row r="444" spans="11:11" ht="15.75" customHeight="1">
      <c r="K444" s="36"/>
    </row>
    <row r="445" spans="11:11" ht="15.75" customHeight="1">
      <c r="K445" s="36"/>
    </row>
    <row r="446" spans="11:11" ht="15.75" customHeight="1">
      <c r="K446" s="36"/>
    </row>
    <row r="447" spans="11:11" ht="15.75" customHeight="1">
      <c r="K447" s="36"/>
    </row>
    <row r="448" spans="11:11" ht="15.75" customHeight="1">
      <c r="K448" s="36"/>
    </row>
    <row r="449" spans="11:11" ht="15.75" customHeight="1">
      <c r="K449" s="36"/>
    </row>
    <row r="450" spans="11:11" ht="15.75" customHeight="1">
      <c r="K450" s="36"/>
    </row>
    <row r="451" spans="11:11" ht="15.75" customHeight="1">
      <c r="K451" s="36"/>
    </row>
    <row r="452" spans="11:11" ht="15.75" customHeight="1">
      <c r="K452" s="36"/>
    </row>
    <row r="453" spans="11:11" ht="15.75" customHeight="1">
      <c r="K453" s="36"/>
    </row>
    <row r="454" spans="11:11" ht="15.75" customHeight="1">
      <c r="K454" s="36"/>
    </row>
    <row r="455" spans="11:11" ht="15.75" customHeight="1">
      <c r="K455" s="36"/>
    </row>
    <row r="456" spans="11:11" ht="15.75" customHeight="1">
      <c r="K456" s="36"/>
    </row>
    <row r="457" spans="11:11" ht="15.75" customHeight="1">
      <c r="K457" s="36"/>
    </row>
    <row r="458" spans="11:11" ht="15.75" customHeight="1">
      <c r="K458" s="36"/>
    </row>
    <row r="459" spans="11:11" ht="15.75" customHeight="1">
      <c r="K459" s="36"/>
    </row>
    <row r="460" spans="11:11" ht="15.75" customHeight="1">
      <c r="K460" s="36"/>
    </row>
    <row r="461" spans="11:11" ht="15.75" customHeight="1">
      <c r="K461" s="36"/>
    </row>
    <row r="462" spans="11:11" ht="15.75" customHeight="1">
      <c r="K462" s="36"/>
    </row>
    <row r="463" spans="11:11" ht="15.75" customHeight="1">
      <c r="K463" s="36"/>
    </row>
    <row r="464" spans="11:11" ht="15.75" customHeight="1">
      <c r="K464" s="36"/>
    </row>
    <row r="465" spans="11:11" ht="15.75" customHeight="1">
      <c r="K465" s="36"/>
    </row>
    <row r="466" spans="11:11" ht="15.75" customHeight="1">
      <c r="K466" s="36"/>
    </row>
    <row r="467" spans="11:11" ht="15.75" customHeight="1">
      <c r="K467" s="36"/>
    </row>
    <row r="468" spans="11:11" ht="15.75" customHeight="1">
      <c r="K468" s="36"/>
    </row>
    <row r="469" spans="11:11" ht="15.75" customHeight="1">
      <c r="K469" s="36"/>
    </row>
    <row r="470" spans="11:11" ht="15.75" customHeight="1">
      <c r="K470" s="36"/>
    </row>
    <row r="471" spans="11:11" ht="15.75" customHeight="1">
      <c r="K471" s="36"/>
    </row>
    <row r="472" spans="11:11" ht="15.75" customHeight="1">
      <c r="K472" s="36"/>
    </row>
    <row r="473" spans="11:11" ht="15.75" customHeight="1">
      <c r="K473" s="36"/>
    </row>
    <row r="474" spans="11:11" ht="15.75" customHeight="1">
      <c r="K474" s="36"/>
    </row>
    <row r="475" spans="11:11" ht="15.75" customHeight="1">
      <c r="K475" s="36"/>
    </row>
    <row r="476" spans="11:11" ht="15.75" customHeight="1">
      <c r="K476" s="36"/>
    </row>
    <row r="477" spans="11:11" ht="15.75" customHeight="1">
      <c r="K477" s="36"/>
    </row>
    <row r="478" spans="11:11" ht="15.75" customHeight="1">
      <c r="K478" s="36"/>
    </row>
    <row r="479" spans="11:11" ht="15.75" customHeight="1">
      <c r="K479" s="36"/>
    </row>
    <row r="480" spans="11:11" ht="15.75" customHeight="1">
      <c r="K480" s="36"/>
    </row>
    <row r="481" spans="11:11" ht="15.75" customHeight="1">
      <c r="K481" s="36"/>
    </row>
    <row r="482" spans="11:11" ht="15.75" customHeight="1">
      <c r="K482" s="36"/>
    </row>
    <row r="483" spans="11:11" ht="15.75" customHeight="1">
      <c r="K483" s="36"/>
    </row>
    <row r="484" spans="11:11" ht="15.75" customHeight="1">
      <c r="K484" s="36"/>
    </row>
    <row r="485" spans="11:11" ht="15.75" customHeight="1">
      <c r="K485" s="36"/>
    </row>
    <row r="486" spans="11:11" ht="15.75" customHeight="1">
      <c r="K486" s="36"/>
    </row>
    <row r="487" spans="11:11" ht="15.75" customHeight="1">
      <c r="K487" s="36"/>
    </row>
    <row r="488" spans="11:11" ht="15.75" customHeight="1">
      <c r="K488" s="36"/>
    </row>
    <row r="489" spans="11:11" ht="15.75" customHeight="1">
      <c r="K489" s="36"/>
    </row>
    <row r="490" spans="11:11" ht="15.75" customHeight="1">
      <c r="K490" s="36"/>
    </row>
    <row r="491" spans="11:11" ht="15.75" customHeight="1">
      <c r="K491" s="36"/>
    </row>
    <row r="492" spans="11:11" ht="15.75" customHeight="1">
      <c r="K492" s="36"/>
    </row>
    <row r="493" spans="11:11" ht="15.75" customHeight="1">
      <c r="K493" s="36"/>
    </row>
    <row r="494" spans="11:11" ht="15.75" customHeight="1">
      <c r="K494" s="36"/>
    </row>
    <row r="495" spans="11:11" ht="15.75" customHeight="1">
      <c r="K495" s="36"/>
    </row>
    <row r="496" spans="11:11" ht="15.75" customHeight="1">
      <c r="K496" s="36"/>
    </row>
    <row r="497" spans="11:11" ht="15.75" customHeight="1">
      <c r="K497" s="36"/>
    </row>
    <row r="498" spans="11:11" ht="15.75" customHeight="1">
      <c r="K498" s="36"/>
    </row>
    <row r="499" spans="11:11" ht="15.75" customHeight="1">
      <c r="K499" s="36"/>
    </row>
    <row r="500" spans="11:11" ht="15.75" customHeight="1">
      <c r="K500" s="36"/>
    </row>
    <row r="501" spans="11:11" ht="15.75" customHeight="1">
      <c r="K501" s="36"/>
    </row>
    <row r="502" spans="11:11" ht="15.75" customHeight="1">
      <c r="K502" s="36"/>
    </row>
    <row r="503" spans="11:11" ht="15.75" customHeight="1">
      <c r="K503" s="36"/>
    </row>
    <row r="504" spans="11:11" ht="15.75" customHeight="1">
      <c r="K504" s="36"/>
    </row>
    <row r="505" spans="11:11" ht="15.75" customHeight="1">
      <c r="K505" s="36"/>
    </row>
    <row r="506" spans="11:11" ht="15.75" customHeight="1">
      <c r="K506" s="36"/>
    </row>
    <row r="507" spans="11:11" ht="15.75" customHeight="1">
      <c r="K507" s="36"/>
    </row>
    <row r="508" spans="11:11" ht="15.75" customHeight="1">
      <c r="K508" s="36"/>
    </row>
    <row r="509" spans="11:11" ht="15.75" customHeight="1">
      <c r="K509" s="36"/>
    </row>
    <row r="510" spans="11:11" ht="15.75" customHeight="1">
      <c r="K510" s="36"/>
    </row>
    <row r="511" spans="11:11" ht="15.75" customHeight="1">
      <c r="K511" s="36"/>
    </row>
    <row r="512" spans="11:11" ht="15.75" customHeight="1">
      <c r="K512" s="36"/>
    </row>
    <row r="513" spans="11:11" ht="15.75" customHeight="1">
      <c r="K513" s="36"/>
    </row>
    <row r="514" spans="11:11" ht="15.75" customHeight="1">
      <c r="K514" s="36"/>
    </row>
    <row r="515" spans="11:11" ht="15.75" customHeight="1">
      <c r="K515" s="36"/>
    </row>
    <row r="516" spans="11:11" ht="15.75" customHeight="1">
      <c r="K516" s="36"/>
    </row>
    <row r="517" spans="11:11" ht="15.75" customHeight="1">
      <c r="K517" s="36"/>
    </row>
    <row r="518" spans="11:11" ht="15.75" customHeight="1">
      <c r="K518" s="36"/>
    </row>
    <row r="519" spans="11:11" ht="15.75" customHeight="1">
      <c r="K519" s="36"/>
    </row>
    <row r="520" spans="11:11" ht="15.75" customHeight="1">
      <c r="K520" s="36"/>
    </row>
    <row r="521" spans="11:11" ht="15.75" customHeight="1">
      <c r="K521" s="36"/>
    </row>
    <row r="522" spans="11:11" ht="15.75" customHeight="1">
      <c r="K522" s="36"/>
    </row>
    <row r="523" spans="11:11" ht="15.75" customHeight="1">
      <c r="K523" s="36"/>
    </row>
    <row r="524" spans="11:11" ht="15.75" customHeight="1">
      <c r="K524" s="36"/>
    </row>
    <row r="525" spans="11:11" ht="15.75" customHeight="1">
      <c r="K525" s="36"/>
    </row>
    <row r="526" spans="11:11" ht="15.75" customHeight="1">
      <c r="K526" s="36"/>
    </row>
    <row r="527" spans="11:11" ht="15.75" customHeight="1">
      <c r="K527" s="36"/>
    </row>
    <row r="528" spans="11:11" ht="15.75" customHeight="1">
      <c r="K528" s="36"/>
    </row>
    <row r="529" spans="11:11" ht="15.75" customHeight="1">
      <c r="K529" s="36"/>
    </row>
    <row r="530" spans="11:11" ht="15.75" customHeight="1">
      <c r="K530" s="36"/>
    </row>
    <row r="531" spans="11:11" ht="15.75" customHeight="1">
      <c r="K531" s="36"/>
    </row>
    <row r="532" spans="11:11" ht="15.75" customHeight="1">
      <c r="K532" s="36"/>
    </row>
    <row r="533" spans="11:11" ht="15.75" customHeight="1">
      <c r="K533" s="36"/>
    </row>
    <row r="534" spans="11:11" ht="15.75" customHeight="1">
      <c r="K534" s="36"/>
    </row>
    <row r="535" spans="11:11" ht="15.75" customHeight="1">
      <c r="K535" s="36"/>
    </row>
    <row r="536" spans="11:11" ht="15.75" customHeight="1">
      <c r="K536" s="36"/>
    </row>
    <row r="537" spans="11:11" ht="15.75" customHeight="1">
      <c r="K537" s="36"/>
    </row>
    <row r="538" spans="11:11" ht="15.75" customHeight="1">
      <c r="K538" s="36"/>
    </row>
    <row r="539" spans="11:11" ht="15.75" customHeight="1">
      <c r="K539" s="36"/>
    </row>
    <row r="540" spans="11:11" ht="15.75" customHeight="1">
      <c r="K540" s="36"/>
    </row>
    <row r="541" spans="11:11" ht="15.75" customHeight="1">
      <c r="K541" s="36"/>
    </row>
    <row r="542" spans="11:11" ht="15.75" customHeight="1">
      <c r="K542" s="36"/>
    </row>
    <row r="543" spans="11:11" ht="15.75" customHeight="1">
      <c r="K543" s="36"/>
    </row>
    <row r="544" spans="11:11" ht="15.75" customHeight="1">
      <c r="K544" s="36"/>
    </row>
    <row r="545" spans="11:11" ht="15.75" customHeight="1">
      <c r="K545" s="36"/>
    </row>
    <row r="546" spans="11:11" ht="15.75" customHeight="1">
      <c r="K546" s="36"/>
    </row>
    <row r="547" spans="11:11" ht="15.75" customHeight="1">
      <c r="K547" s="36"/>
    </row>
    <row r="548" spans="11:11" ht="15.75" customHeight="1">
      <c r="K548" s="36"/>
    </row>
    <row r="549" spans="11:11" ht="15.75" customHeight="1">
      <c r="K549" s="36"/>
    </row>
    <row r="550" spans="11:11" ht="15.75" customHeight="1">
      <c r="K550" s="36"/>
    </row>
    <row r="551" spans="11:11" ht="15.75" customHeight="1">
      <c r="K551" s="36"/>
    </row>
    <row r="552" spans="11:11" ht="15.75" customHeight="1">
      <c r="K552" s="36"/>
    </row>
    <row r="553" spans="11:11" ht="15.75" customHeight="1">
      <c r="K553" s="36"/>
    </row>
    <row r="554" spans="11:11" ht="15.75" customHeight="1">
      <c r="K554" s="36"/>
    </row>
    <row r="555" spans="11:11" ht="15.75" customHeight="1">
      <c r="K555" s="36"/>
    </row>
    <row r="556" spans="11:11" ht="15.75" customHeight="1">
      <c r="K556" s="36"/>
    </row>
    <row r="557" spans="11:11" ht="15.75" customHeight="1">
      <c r="K557" s="36"/>
    </row>
    <row r="558" spans="11:11" ht="15.75" customHeight="1">
      <c r="K558" s="36"/>
    </row>
    <row r="559" spans="11:11" ht="15.75" customHeight="1">
      <c r="K559" s="36"/>
    </row>
    <row r="560" spans="11:11" ht="15.75" customHeight="1">
      <c r="K560" s="36"/>
    </row>
    <row r="561" spans="11:11" ht="15.75" customHeight="1">
      <c r="K561" s="36"/>
    </row>
    <row r="562" spans="11:11" ht="15.75" customHeight="1">
      <c r="K562" s="36"/>
    </row>
    <row r="563" spans="11:11" ht="15.75" customHeight="1">
      <c r="K563" s="36"/>
    </row>
    <row r="564" spans="11:11" ht="15.75" customHeight="1">
      <c r="K564" s="36"/>
    </row>
    <row r="565" spans="11:11" ht="15.75" customHeight="1">
      <c r="K565" s="36"/>
    </row>
    <row r="566" spans="11:11" ht="15.75" customHeight="1">
      <c r="K566" s="36"/>
    </row>
    <row r="567" spans="11:11" ht="15.75" customHeight="1">
      <c r="K567" s="36"/>
    </row>
    <row r="568" spans="11:11" ht="15.75" customHeight="1">
      <c r="K568" s="36"/>
    </row>
    <row r="569" spans="11:11" ht="15.75" customHeight="1">
      <c r="K569" s="36"/>
    </row>
    <row r="570" spans="11:11" ht="15.75" customHeight="1">
      <c r="K570" s="36"/>
    </row>
    <row r="571" spans="11:11" ht="15.75" customHeight="1">
      <c r="K571" s="36"/>
    </row>
    <row r="572" spans="11:11" ht="15.75" customHeight="1">
      <c r="K572" s="36"/>
    </row>
    <row r="573" spans="11:11" ht="15.75" customHeight="1">
      <c r="K573" s="36"/>
    </row>
    <row r="574" spans="11:11" ht="15.75" customHeight="1">
      <c r="K574" s="36"/>
    </row>
    <row r="575" spans="11:11" ht="15.75" customHeight="1">
      <c r="K575" s="36"/>
    </row>
    <row r="576" spans="11:11" ht="15.75" customHeight="1">
      <c r="K576" s="36"/>
    </row>
    <row r="577" spans="11:11" ht="15.75" customHeight="1">
      <c r="K577" s="36"/>
    </row>
    <row r="578" spans="11:11" ht="15.75" customHeight="1">
      <c r="K578" s="36"/>
    </row>
    <row r="579" spans="11:11" ht="15.75" customHeight="1">
      <c r="K579" s="36"/>
    </row>
    <row r="580" spans="11:11" ht="15.75" customHeight="1">
      <c r="K580" s="36"/>
    </row>
    <row r="581" spans="11:11" ht="15.75" customHeight="1">
      <c r="K581" s="36"/>
    </row>
    <row r="582" spans="11:11" ht="15.75" customHeight="1">
      <c r="K582" s="36"/>
    </row>
    <row r="583" spans="11:11" ht="15.75" customHeight="1">
      <c r="K583" s="36"/>
    </row>
    <row r="584" spans="11:11" ht="15.75" customHeight="1">
      <c r="K584" s="36"/>
    </row>
    <row r="585" spans="11:11" ht="15.75" customHeight="1">
      <c r="K585" s="36"/>
    </row>
    <row r="586" spans="11:11" ht="15.75" customHeight="1">
      <c r="K586" s="36"/>
    </row>
    <row r="587" spans="11:11" ht="15.75" customHeight="1">
      <c r="K587" s="36"/>
    </row>
    <row r="588" spans="11:11" ht="15.75" customHeight="1">
      <c r="K588" s="36"/>
    </row>
    <row r="589" spans="11:11" ht="15.75" customHeight="1">
      <c r="K589" s="36"/>
    </row>
    <row r="590" spans="11:11" ht="15.75" customHeight="1">
      <c r="K590" s="36"/>
    </row>
    <row r="591" spans="11:11" ht="15.75" customHeight="1">
      <c r="K591" s="36"/>
    </row>
    <row r="592" spans="11:11" ht="15.75" customHeight="1">
      <c r="K592" s="36"/>
    </row>
    <row r="593" spans="11:11" ht="15.75" customHeight="1">
      <c r="K593" s="36"/>
    </row>
    <row r="594" spans="11:11" ht="15.75" customHeight="1">
      <c r="K594" s="36"/>
    </row>
    <row r="595" spans="11:11" ht="15.75" customHeight="1">
      <c r="K595" s="36"/>
    </row>
    <row r="596" spans="11:11" ht="15.75" customHeight="1">
      <c r="K596" s="36"/>
    </row>
    <row r="597" spans="11:11" ht="15.75" customHeight="1">
      <c r="K597" s="36"/>
    </row>
    <row r="598" spans="11:11" ht="15.75" customHeight="1">
      <c r="K598" s="36"/>
    </row>
    <row r="599" spans="11:11" ht="15.75" customHeight="1">
      <c r="K599" s="36"/>
    </row>
    <row r="600" spans="11:11" ht="15.75" customHeight="1">
      <c r="K600" s="36"/>
    </row>
    <row r="601" spans="11:11" ht="15.75" customHeight="1">
      <c r="K601" s="36"/>
    </row>
    <row r="602" spans="11:11" ht="15.75" customHeight="1">
      <c r="K602" s="36"/>
    </row>
    <row r="603" spans="11:11" ht="15.75" customHeight="1">
      <c r="K603" s="36"/>
    </row>
    <row r="604" spans="11:11" ht="15.75" customHeight="1">
      <c r="K604" s="36"/>
    </row>
    <row r="605" spans="11:11" ht="15.75" customHeight="1">
      <c r="K605" s="36"/>
    </row>
    <row r="606" spans="11:11" ht="15.75" customHeight="1">
      <c r="K606" s="36"/>
    </row>
    <row r="607" spans="11:11" ht="15.75" customHeight="1">
      <c r="K607" s="36"/>
    </row>
    <row r="608" spans="11:11" ht="15.75" customHeight="1">
      <c r="K608" s="36"/>
    </row>
    <row r="609" spans="11:11" ht="15.75" customHeight="1">
      <c r="K609" s="36"/>
    </row>
    <row r="610" spans="11:11" ht="15.75" customHeight="1">
      <c r="K610" s="36"/>
    </row>
    <row r="611" spans="11:11" ht="15.75" customHeight="1">
      <c r="K611" s="36"/>
    </row>
    <row r="612" spans="11:11" ht="15.75" customHeight="1">
      <c r="K612" s="36"/>
    </row>
    <row r="613" spans="11:11" ht="15.75" customHeight="1">
      <c r="K613" s="36"/>
    </row>
    <row r="614" spans="11:11" ht="15.75" customHeight="1">
      <c r="K614" s="36"/>
    </row>
    <row r="615" spans="11:11" ht="15.75" customHeight="1">
      <c r="K615" s="36"/>
    </row>
    <row r="616" spans="11:11" ht="15.75" customHeight="1">
      <c r="K616" s="36"/>
    </row>
    <row r="617" spans="11:11" ht="15.75" customHeight="1">
      <c r="K617" s="36"/>
    </row>
    <row r="618" spans="11:11" ht="15.75" customHeight="1">
      <c r="K618" s="36"/>
    </row>
    <row r="619" spans="11:11" ht="15.75" customHeight="1">
      <c r="K619" s="36"/>
    </row>
    <row r="620" spans="11:11" ht="15.75" customHeight="1">
      <c r="K620" s="36"/>
    </row>
    <row r="621" spans="11:11" ht="15.75" customHeight="1">
      <c r="K621" s="36"/>
    </row>
    <row r="622" spans="11:11" ht="15.75" customHeight="1">
      <c r="K622" s="36"/>
    </row>
    <row r="623" spans="11:11" ht="15.75" customHeight="1">
      <c r="K623" s="36"/>
    </row>
    <row r="624" spans="11:11" ht="15.75" customHeight="1">
      <c r="K624" s="36"/>
    </row>
    <row r="625" spans="11:11" ht="15.75" customHeight="1">
      <c r="K625" s="36"/>
    </row>
    <row r="626" spans="11:11" ht="15.75" customHeight="1">
      <c r="K626" s="36"/>
    </row>
    <row r="627" spans="11:11" ht="15.75" customHeight="1">
      <c r="K627" s="36"/>
    </row>
    <row r="628" spans="11:11" ht="15.75" customHeight="1">
      <c r="K628" s="36"/>
    </row>
    <row r="629" spans="11:11" ht="15.75" customHeight="1">
      <c r="K629" s="36"/>
    </row>
    <row r="630" spans="11:11" ht="15.75" customHeight="1">
      <c r="K630" s="36"/>
    </row>
    <row r="631" spans="11:11" ht="15.75" customHeight="1">
      <c r="K631" s="36"/>
    </row>
    <row r="632" spans="11:11" ht="15.75" customHeight="1">
      <c r="K632" s="36"/>
    </row>
    <row r="633" spans="11:11" ht="15.75" customHeight="1">
      <c r="K633" s="36"/>
    </row>
    <row r="634" spans="11:11" ht="15.75" customHeight="1">
      <c r="K634" s="36"/>
    </row>
    <row r="635" spans="11:11" ht="15.75" customHeight="1">
      <c r="K635" s="36"/>
    </row>
    <row r="636" spans="11:11" ht="15.75" customHeight="1">
      <c r="K636" s="36"/>
    </row>
    <row r="637" spans="11:11" ht="15.75" customHeight="1">
      <c r="K637" s="36"/>
    </row>
    <row r="638" spans="11:11" ht="15.75" customHeight="1">
      <c r="K638" s="36"/>
    </row>
    <row r="639" spans="11:11" ht="15.75" customHeight="1">
      <c r="K639" s="36"/>
    </row>
    <row r="640" spans="11:11" ht="15.75" customHeight="1">
      <c r="K640" s="36"/>
    </row>
    <row r="641" spans="11:11" ht="15.75" customHeight="1">
      <c r="K641" s="36"/>
    </row>
    <row r="642" spans="11:11" ht="15.75" customHeight="1">
      <c r="K642" s="36"/>
    </row>
    <row r="643" spans="11:11" ht="15.75" customHeight="1">
      <c r="K643" s="36"/>
    </row>
    <row r="644" spans="11:11" ht="15.75" customHeight="1">
      <c r="K644" s="36"/>
    </row>
    <row r="645" spans="11:11" ht="15.75" customHeight="1">
      <c r="K645" s="36"/>
    </row>
    <row r="646" spans="11:11" ht="15.75" customHeight="1">
      <c r="K646" s="36"/>
    </row>
    <row r="647" spans="11:11" ht="15.75" customHeight="1">
      <c r="K647" s="36"/>
    </row>
    <row r="648" spans="11:11" ht="15.75" customHeight="1">
      <c r="K648" s="36"/>
    </row>
    <row r="649" spans="11:11" ht="15.75" customHeight="1">
      <c r="K649" s="36"/>
    </row>
    <row r="650" spans="11:11" ht="15.75" customHeight="1">
      <c r="K650" s="36"/>
    </row>
    <row r="651" spans="11:11" ht="15.75" customHeight="1">
      <c r="K651" s="36"/>
    </row>
    <row r="652" spans="11:11" ht="15.75" customHeight="1">
      <c r="K652" s="36"/>
    </row>
    <row r="653" spans="11:11" ht="15.75" customHeight="1">
      <c r="K653" s="36"/>
    </row>
    <row r="654" spans="11:11" ht="15.75" customHeight="1">
      <c r="K654" s="36"/>
    </row>
    <row r="655" spans="11:11" ht="15.75" customHeight="1">
      <c r="K655" s="36"/>
    </row>
    <row r="656" spans="11:11" ht="15.75" customHeight="1">
      <c r="K656" s="36"/>
    </row>
    <row r="657" spans="11:11" ht="15.75" customHeight="1">
      <c r="K657" s="36"/>
    </row>
    <row r="658" spans="11:11" ht="15.75" customHeight="1">
      <c r="K658" s="36"/>
    </row>
    <row r="659" spans="11:11" ht="15.75" customHeight="1">
      <c r="K659" s="36"/>
    </row>
    <row r="660" spans="11:11" ht="15.75" customHeight="1">
      <c r="K660" s="36"/>
    </row>
    <row r="661" spans="11:11" ht="15.75" customHeight="1">
      <c r="K661" s="36"/>
    </row>
    <row r="662" spans="11:11" ht="15.75" customHeight="1">
      <c r="K662" s="36"/>
    </row>
    <row r="663" spans="11:11" ht="15.75" customHeight="1">
      <c r="K663" s="36"/>
    </row>
    <row r="664" spans="11:11" ht="15.75" customHeight="1">
      <c r="K664" s="36"/>
    </row>
    <row r="665" spans="11:11" ht="15.75" customHeight="1">
      <c r="K665" s="36"/>
    </row>
    <row r="666" spans="11:11" ht="15.75" customHeight="1">
      <c r="K666" s="36"/>
    </row>
    <row r="667" spans="11:11" ht="15.75" customHeight="1">
      <c r="K667" s="36"/>
    </row>
    <row r="668" spans="11:11" ht="15.75" customHeight="1">
      <c r="K668" s="36"/>
    </row>
    <row r="669" spans="11:11" ht="15.75" customHeight="1">
      <c r="K669" s="36"/>
    </row>
    <row r="670" spans="11:11" ht="15.75" customHeight="1">
      <c r="K670" s="36"/>
    </row>
    <row r="671" spans="11:11" ht="15.75" customHeight="1">
      <c r="K671" s="36"/>
    </row>
    <row r="672" spans="11:11" ht="15.75" customHeight="1">
      <c r="K672" s="36"/>
    </row>
    <row r="673" spans="11:11" ht="15.75" customHeight="1">
      <c r="K673" s="36"/>
    </row>
    <row r="674" spans="11:11" ht="15.75" customHeight="1">
      <c r="K674" s="36"/>
    </row>
    <row r="675" spans="11:11" ht="15.75" customHeight="1">
      <c r="K675" s="36"/>
    </row>
    <row r="676" spans="11:11" ht="15.75" customHeight="1">
      <c r="K676" s="36"/>
    </row>
    <row r="677" spans="11:11" ht="15.75" customHeight="1">
      <c r="K677" s="36"/>
    </row>
    <row r="678" spans="11:11" ht="15.75" customHeight="1">
      <c r="K678" s="36"/>
    </row>
    <row r="679" spans="11:11" ht="15.75" customHeight="1">
      <c r="K679" s="36"/>
    </row>
    <row r="680" spans="11:11" ht="15.75" customHeight="1">
      <c r="K680" s="36"/>
    </row>
    <row r="681" spans="11:11" ht="15.75" customHeight="1">
      <c r="K681" s="36"/>
    </row>
    <row r="682" spans="11:11" ht="15.75" customHeight="1">
      <c r="K682" s="36"/>
    </row>
    <row r="683" spans="11:11" ht="15.75" customHeight="1">
      <c r="K683" s="36"/>
    </row>
    <row r="684" spans="11:11" ht="15.75" customHeight="1">
      <c r="K684" s="36"/>
    </row>
    <row r="685" spans="11:11" ht="15.75" customHeight="1">
      <c r="K685" s="36"/>
    </row>
    <row r="686" spans="11:11" ht="15.75" customHeight="1">
      <c r="K686" s="36"/>
    </row>
    <row r="687" spans="11:11" ht="15.75" customHeight="1">
      <c r="K687" s="36"/>
    </row>
    <row r="688" spans="11:11" ht="15.75" customHeight="1">
      <c r="K688" s="36"/>
    </row>
    <row r="689" spans="11:11" ht="15.75" customHeight="1">
      <c r="K689" s="36"/>
    </row>
    <row r="690" spans="11:11" ht="15.75" customHeight="1">
      <c r="K690" s="36"/>
    </row>
    <row r="691" spans="11:11" ht="15.75" customHeight="1">
      <c r="K691" s="36"/>
    </row>
    <row r="692" spans="11:11" ht="15.75" customHeight="1">
      <c r="K692" s="36"/>
    </row>
    <row r="693" spans="11:11" ht="15.75" customHeight="1">
      <c r="K693" s="36"/>
    </row>
    <row r="694" spans="11:11" ht="15.75" customHeight="1">
      <c r="K694" s="36"/>
    </row>
    <row r="695" spans="11:11" ht="15.75" customHeight="1">
      <c r="K695" s="36"/>
    </row>
    <row r="696" spans="11:11" ht="15.75" customHeight="1">
      <c r="K696" s="36"/>
    </row>
    <row r="697" spans="11:11" ht="15.75" customHeight="1">
      <c r="K697" s="36"/>
    </row>
    <row r="698" spans="11:11" ht="15.75" customHeight="1">
      <c r="K698" s="36"/>
    </row>
    <row r="699" spans="11:11" ht="15.75" customHeight="1">
      <c r="K699" s="36"/>
    </row>
    <row r="700" spans="11:11" ht="15.75" customHeight="1">
      <c r="K700" s="36"/>
    </row>
    <row r="701" spans="11:11" ht="15.75" customHeight="1">
      <c r="K701" s="36"/>
    </row>
    <row r="702" spans="11:11" ht="15.75" customHeight="1">
      <c r="K702" s="36"/>
    </row>
    <row r="703" spans="11:11" ht="15.75" customHeight="1">
      <c r="K703" s="36"/>
    </row>
    <row r="704" spans="11:11" ht="15.75" customHeight="1">
      <c r="K704" s="36"/>
    </row>
    <row r="705" spans="11:11" ht="15.75" customHeight="1">
      <c r="K705" s="36"/>
    </row>
    <row r="706" spans="11:11" ht="15.75" customHeight="1">
      <c r="K706" s="36"/>
    </row>
    <row r="707" spans="11:11" ht="15.75" customHeight="1">
      <c r="K707" s="36"/>
    </row>
    <row r="708" spans="11:11" ht="15.75" customHeight="1">
      <c r="K708" s="36"/>
    </row>
    <row r="709" spans="11:11" ht="15.75" customHeight="1">
      <c r="K709" s="36"/>
    </row>
    <row r="710" spans="11:11" ht="15.75" customHeight="1">
      <c r="K710" s="36"/>
    </row>
    <row r="711" spans="11:11" ht="15.75" customHeight="1">
      <c r="K711" s="36"/>
    </row>
    <row r="712" spans="11:11" ht="15.75" customHeight="1">
      <c r="K712" s="36"/>
    </row>
    <row r="713" spans="11:11" ht="15.75" customHeight="1">
      <c r="K713" s="36"/>
    </row>
    <row r="714" spans="11:11" ht="15.75" customHeight="1">
      <c r="K714" s="36"/>
    </row>
    <row r="715" spans="11:11" ht="15.75" customHeight="1">
      <c r="K715" s="36"/>
    </row>
    <row r="716" spans="11:11" ht="15.75" customHeight="1">
      <c r="K716" s="36"/>
    </row>
    <row r="717" spans="11:11" ht="15.75" customHeight="1">
      <c r="K717" s="36"/>
    </row>
    <row r="718" spans="11:11" ht="15.75" customHeight="1">
      <c r="K718" s="36"/>
    </row>
    <row r="719" spans="11:11" ht="15.75" customHeight="1">
      <c r="K719" s="36"/>
    </row>
    <row r="720" spans="11:11" ht="15.75" customHeight="1">
      <c r="K720" s="36"/>
    </row>
    <row r="721" spans="11:11" ht="15.75" customHeight="1">
      <c r="K721" s="36"/>
    </row>
    <row r="722" spans="11:11" ht="15.75" customHeight="1">
      <c r="K722" s="36"/>
    </row>
    <row r="723" spans="11:11" ht="15.75" customHeight="1">
      <c r="K723" s="36"/>
    </row>
    <row r="724" spans="11:11" ht="15.75" customHeight="1">
      <c r="K724" s="36"/>
    </row>
    <row r="725" spans="11:11" ht="15.75" customHeight="1">
      <c r="K725" s="36"/>
    </row>
    <row r="726" spans="11:11" ht="15.75" customHeight="1">
      <c r="K726" s="36"/>
    </row>
    <row r="727" spans="11:11" ht="15.75" customHeight="1">
      <c r="K727" s="36"/>
    </row>
    <row r="728" spans="11:11" ht="15.75" customHeight="1">
      <c r="K728" s="36"/>
    </row>
    <row r="729" spans="11:11" ht="15.75" customHeight="1">
      <c r="K729" s="36"/>
    </row>
    <row r="730" spans="11:11" ht="15.75" customHeight="1">
      <c r="K730" s="36"/>
    </row>
    <row r="731" spans="11:11" ht="15.75" customHeight="1">
      <c r="K731" s="36"/>
    </row>
    <row r="732" spans="11:11" ht="15.75" customHeight="1">
      <c r="K732" s="36"/>
    </row>
    <row r="733" spans="11:11" ht="15.75" customHeight="1">
      <c r="K733" s="36"/>
    </row>
    <row r="734" spans="11:11" ht="15.75" customHeight="1">
      <c r="K734" s="36"/>
    </row>
    <row r="735" spans="11:11" ht="15.75" customHeight="1">
      <c r="K735" s="36"/>
    </row>
    <row r="736" spans="11:11" ht="15.75" customHeight="1">
      <c r="K736" s="36"/>
    </row>
    <row r="737" spans="11:11" ht="15.75" customHeight="1">
      <c r="K737" s="36"/>
    </row>
    <row r="738" spans="11:11" ht="15.75" customHeight="1">
      <c r="K738" s="36"/>
    </row>
    <row r="739" spans="11:11" ht="15.75" customHeight="1">
      <c r="K739" s="36"/>
    </row>
    <row r="740" spans="11:11" ht="15.75" customHeight="1">
      <c r="K740" s="36"/>
    </row>
    <row r="741" spans="11:11" ht="15.75" customHeight="1">
      <c r="K741" s="36"/>
    </row>
    <row r="742" spans="11:11" ht="15.75" customHeight="1">
      <c r="K742" s="36"/>
    </row>
    <row r="743" spans="11:11" ht="15.75" customHeight="1">
      <c r="K743" s="36"/>
    </row>
    <row r="744" spans="11:11" ht="15.75" customHeight="1">
      <c r="K744" s="36"/>
    </row>
    <row r="745" spans="11:11" ht="15.75" customHeight="1">
      <c r="K745" s="36"/>
    </row>
    <row r="746" spans="11:11" ht="15.75" customHeight="1">
      <c r="K746" s="36"/>
    </row>
    <row r="747" spans="11:11" ht="15.75" customHeight="1">
      <c r="K747" s="36"/>
    </row>
    <row r="748" spans="11:11" ht="15.75" customHeight="1">
      <c r="K748" s="36"/>
    </row>
    <row r="749" spans="11:11" ht="15.75" customHeight="1">
      <c r="K749" s="36"/>
    </row>
    <row r="750" spans="11:11" ht="15.75" customHeight="1">
      <c r="K750" s="36"/>
    </row>
    <row r="751" spans="11:11" ht="15.75" customHeight="1">
      <c r="K751" s="36"/>
    </row>
    <row r="752" spans="11:11" ht="15.75" customHeight="1">
      <c r="K752" s="36"/>
    </row>
    <row r="753" spans="11:11" ht="15.75" customHeight="1">
      <c r="K753" s="36"/>
    </row>
    <row r="754" spans="11:11" ht="15.75" customHeight="1">
      <c r="K754" s="36"/>
    </row>
    <row r="755" spans="11:11" ht="15.75" customHeight="1">
      <c r="K755" s="36"/>
    </row>
    <row r="756" spans="11:11" ht="15.75" customHeight="1">
      <c r="K756" s="36"/>
    </row>
    <row r="757" spans="11:11" ht="15.75" customHeight="1">
      <c r="K757" s="36"/>
    </row>
    <row r="758" spans="11:11" ht="15.75" customHeight="1">
      <c r="K758" s="36"/>
    </row>
    <row r="759" spans="11:11" ht="15.75" customHeight="1">
      <c r="K759" s="36"/>
    </row>
    <row r="760" spans="11:11" ht="15.75" customHeight="1">
      <c r="K760" s="36"/>
    </row>
    <row r="761" spans="11:11" ht="15.75" customHeight="1">
      <c r="K761" s="36"/>
    </row>
    <row r="762" spans="11:11" ht="15.75" customHeight="1">
      <c r="K762" s="36"/>
    </row>
    <row r="763" spans="11:11" ht="15.75" customHeight="1">
      <c r="K763" s="36"/>
    </row>
    <row r="764" spans="11:11" ht="15.75" customHeight="1">
      <c r="K764" s="36"/>
    </row>
    <row r="765" spans="11:11" ht="15.75" customHeight="1">
      <c r="K765" s="36"/>
    </row>
    <row r="766" spans="11:11" ht="15.75" customHeight="1">
      <c r="K766" s="36"/>
    </row>
    <row r="767" spans="11:11" ht="15.75" customHeight="1">
      <c r="K767" s="36"/>
    </row>
    <row r="768" spans="11:11" ht="15.75" customHeight="1">
      <c r="K768" s="36"/>
    </row>
    <row r="769" spans="11:11" ht="15.75" customHeight="1">
      <c r="K769" s="36"/>
    </row>
    <row r="770" spans="11:11" ht="15.75" customHeight="1">
      <c r="K770" s="36"/>
    </row>
    <row r="771" spans="11:11" ht="15.75" customHeight="1">
      <c r="K771" s="36"/>
    </row>
    <row r="772" spans="11:11" ht="15.75" customHeight="1">
      <c r="K772" s="36"/>
    </row>
    <row r="773" spans="11:11" ht="15.75" customHeight="1">
      <c r="K773" s="36"/>
    </row>
    <row r="774" spans="11:11" ht="15.75" customHeight="1">
      <c r="K774" s="36"/>
    </row>
    <row r="775" spans="11:11" ht="15.75" customHeight="1">
      <c r="K775" s="36"/>
    </row>
    <row r="776" spans="11:11" ht="15.75" customHeight="1">
      <c r="K776" s="36"/>
    </row>
    <row r="777" spans="11:11" ht="15.75" customHeight="1">
      <c r="K777" s="36"/>
    </row>
    <row r="778" spans="11:11" ht="15.75" customHeight="1">
      <c r="K778" s="36"/>
    </row>
    <row r="779" spans="11:11" ht="15.75" customHeight="1">
      <c r="K779" s="36"/>
    </row>
    <row r="780" spans="11:11" ht="15.75" customHeight="1">
      <c r="K780" s="36"/>
    </row>
    <row r="781" spans="11:11" ht="15.75" customHeight="1">
      <c r="K781" s="36"/>
    </row>
    <row r="782" spans="11:11" ht="15.75" customHeight="1">
      <c r="K782" s="36"/>
    </row>
    <row r="783" spans="11:11" ht="15.75" customHeight="1">
      <c r="K783" s="36"/>
    </row>
    <row r="784" spans="11:11" ht="15.75" customHeight="1">
      <c r="K784" s="36"/>
    </row>
    <row r="785" spans="11:11" ht="15.75" customHeight="1">
      <c r="K785" s="36"/>
    </row>
    <row r="786" spans="11:11" ht="15.75" customHeight="1">
      <c r="K786" s="36"/>
    </row>
    <row r="787" spans="11:11" ht="15.75" customHeight="1">
      <c r="K787" s="36"/>
    </row>
    <row r="788" spans="11:11" ht="15.75" customHeight="1">
      <c r="K788" s="36"/>
    </row>
    <row r="789" spans="11:11" ht="15.75" customHeight="1">
      <c r="K789" s="36"/>
    </row>
    <row r="790" spans="11:11" ht="15.75" customHeight="1">
      <c r="K790" s="36"/>
    </row>
    <row r="791" spans="11:11" ht="15.75" customHeight="1">
      <c r="K791" s="36"/>
    </row>
    <row r="792" spans="11:11" ht="15.75" customHeight="1">
      <c r="K792" s="36"/>
    </row>
    <row r="793" spans="11:11" ht="15.75" customHeight="1">
      <c r="K793" s="36"/>
    </row>
    <row r="794" spans="11:11" ht="15.75" customHeight="1">
      <c r="K794" s="36"/>
    </row>
    <row r="795" spans="11:11" ht="15.75" customHeight="1">
      <c r="K795" s="36"/>
    </row>
    <row r="796" spans="11:11" ht="15.75" customHeight="1">
      <c r="K796" s="36"/>
    </row>
    <row r="797" spans="11:11" ht="15.75" customHeight="1">
      <c r="K797" s="36"/>
    </row>
    <row r="798" spans="11:11" ht="15.75" customHeight="1">
      <c r="K798" s="36"/>
    </row>
    <row r="799" spans="11:11" ht="15.75" customHeight="1">
      <c r="K799" s="36"/>
    </row>
    <row r="800" spans="11:11" ht="15.75" customHeight="1">
      <c r="K800" s="36"/>
    </row>
    <row r="801" spans="11:11" ht="15.75" customHeight="1">
      <c r="K801" s="36"/>
    </row>
    <row r="802" spans="11:11" ht="15.75" customHeight="1">
      <c r="K802" s="36"/>
    </row>
    <row r="803" spans="11:11" ht="15.75" customHeight="1">
      <c r="K803" s="36"/>
    </row>
    <row r="804" spans="11:11" ht="15.75" customHeight="1">
      <c r="K804" s="36"/>
    </row>
    <row r="805" spans="11:11" ht="15.75" customHeight="1">
      <c r="K805" s="36"/>
    </row>
    <row r="806" spans="11:11" ht="15.75" customHeight="1">
      <c r="K806" s="36"/>
    </row>
    <row r="807" spans="11:11" ht="15.75" customHeight="1">
      <c r="K807" s="36"/>
    </row>
    <row r="808" spans="11:11" ht="15.75" customHeight="1">
      <c r="K808" s="36"/>
    </row>
    <row r="809" spans="11:11" ht="15.75" customHeight="1">
      <c r="K809" s="36"/>
    </row>
    <row r="810" spans="11:11" ht="15.75" customHeight="1">
      <c r="K810" s="36"/>
    </row>
    <row r="811" spans="11:11" ht="15.75" customHeight="1">
      <c r="K811" s="36"/>
    </row>
    <row r="812" spans="11:11" ht="15.75" customHeight="1">
      <c r="K812" s="36"/>
    </row>
    <row r="813" spans="11:11" ht="15.75" customHeight="1">
      <c r="K813" s="36"/>
    </row>
    <row r="814" spans="11:11" ht="15.75" customHeight="1">
      <c r="K814" s="36"/>
    </row>
    <row r="815" spans="11:11" ht="15.75" customHeight="1">
      <c r="K815" s="36"/>
    </row>
    <row r="816" spans="11:11" ht="15.75" customHeight="1">
      <c r="K816" s="36"/>
    </row>
    <row r="817" spans="11:11" ht="15.75" customHeight="1">
      <c r="K817" s="36"/>
    </row>
    <row r="818" spans="11:11" ht="15.75" customHeight="1">
      <c r="K818" s="36"/>
    </row>
    <row r="819" spans="11:11" ht="15.75" customHeight="1">
      <c r="K819" s="36"/>
    </row>
    <row r="820" spans="11:11" ht="15.75" customHeight="1">
      <c r="K820" s="36"/>
    </row>
    <row r="821" spans="11:11" ht="15.75" customHeight="1">
      <c r="K821" s="36"/>
    </row>
    <row r="822" spans="11:11" ht="15.75" customHeight="1">
      <c r="K822" s="36"/>
    </row>
    <row r="823" spans="11:11" ht="15.75" customHeight="1">
      <c r="K823" s="36"/>
    </row>
    <row r="824" spans="11:11" ht="15.75" customHeight="1">
      <c r="K824" s="36"/>
    </row>
    <row r="825" spans="11:11" ht="15.75" customHeight="1">
      <c r="K825" s="36"/>
    </row>
    <row r="826" spans="11:11" ht="15.75" customHeight="1">
      <c r="K826" s="36"/>
    </row>
    <row r="827" spans="11:11" ht="15.75" customHeight="1">
      <c r="K827" s="36"/>
    </row>
    <row r="828" spans="11:11" ht="15.75" customHeight="1">
      <c r="K828" s="36"/>
    </row>
    <row r="829" spans="11:11" ht="15.75" customHeight="1">
      <c r="K829" s="36"/>
    </row>
    <row r="830" spans="11:11" ht="15.75" customHeight="1">
      <c r="K830" s="36"/>
    </row>
    <row r="831" spans="11:11" ht="15.75" customHeight="1">
      <c r="K831" s="36"/>
    </row>
    <row r="832" spans="11:11" ht="15.75" customHeight="1">
      <c r="K832" s="36"/>
    </row>
    <row r="833" spans="11:11" ht="15.75" customHeight="1">
      <c r="K833" s="36"/>
    </row>
    <row r="834" spans="11:11" ht="15.75" customHeight="1">
      <c r="K834" s="36"/>
    </row>
    <row r="835" spans="11:11" ht="15.75" customHeight="1">
      <c r="K835" s="36"/>
    </row>
    <row r="836" spans="11:11" ht="15.75" customHeight="1">
      <c r="K836" s="36"/>
    </row>
    <row r="837" spans="11:11" ht="15.75" customHeight="1">
      <c r="K837" s="36"/>
    </row>
    <row r="838" spans="11:11" ht="15.75" customHeight="1">
      <c r="K838" s="36"/>
    </row>
    <row r="839" spans="11:11" ht="15.75" customHeight="1">
      <c r="K839" s="36"/>
    </row>
    <row r="840" spans="11:11" ht="15.75" customHeight="1">
      <c r="K840" s="36"/>
    </row>
    <row r="841" spans="11:11" ht="15.75" customHeight="1">
      <c r="K841" s="36"/>
    </row>
    <row r="842" spans="11:11" ht="15.75" customHeight="1">
      <c r="K842" s="36"/>
    </row>
    <row r="843" spans="11:11" ht="15.75" customHeight="1">
      <c r="K843" s="36"/>
    </row>
    <row r="844" spans="11:11" ht="15.75" customHeight="1">
      <c r="K844" s="36"/>
    </row>
    <row r="845" spans="11:11" ht="15.75" customHeight="1">
      <c r="K845" s="36"/>
    </row>
    <row r="846" spans="11:11" ht="15.75" customHeight="1">
      <c r="K846" s="36"/>
    </row>
    <row r="847" spans="11:11" ht="15.75" customHeight="1">
      <c r="K847" s="36"/>
    </row>
    <row r="848" spans="11:11" ht="15.75" customHeight="1">
      <c r="K848" s="36"/>
    </row>
    <row r="849" spans="11:11" ht="15.75" customHeight="1">
      <c r="K849" s="36"/>
    </row>
    <row r="850" spans="11:11" ht="15.75" customHeight="1">
      <c r="K850" s="36"/>
    </row>
    <row r="851" spans="11:11" ht="15.75" customHeight="1">
      <c r="K851" s="36"/>
    </row>
    <row r="852" spans="11:11" ht="15.75" customHeight="1">
      <c r="K852" s="36"/>
    </row>
    <row r="853" spans="11:11" ht="15.75" customHeight="1">
      <c r="K853" s="36"/>
    </row>
    <row r="854" spans="11:11" ht="15.75" customHeight="1">
      <c r="K854" s="36"/>
    </row>
    <row r="855" spans="11:11" ht="15.75" customHeight="1">
      <c r="K855" s="36"/>
    </row>
    <row r="856" spans="11:11" ht="15.75" customHeight="1">
      <c r="K856" s="36"/>
    </row>
    <row r="857" spans="11:11" ht="15.75" customHeight="1">
      <c r="K857" s="36"/>
    </row>
    <row r="858" spans="11:11" ht="15.75" customHeight="1">
      <c r="K858" s="36"/>
    </row>
    <row r="859" spans="11:11" ht="15.75" customHeight="1">
      <c r="K859" s="36"/>
    </row>
    <row r="860" spans="11:11" ht="15.75" customHeight="1">
      <c r="K860" s="36"/>
    </row>
    <row r="861" spans="11:11" ht="15.75" customHeight="1">
      <c r="K861" s="36"/>
    </row>
    <row r="862" spans="11:11" ht="15.75" customHeight="1">
      <c r="K862" s="36"/>
    </row>
    <row r="863" spans="11:11" ht="15.75" customHeight="1">
      <c r="K863" s="36"/>
    </row>
    <row r="864" spans="11:11" ht="15.75" customHeight="1">
      <c r="K864" s="36"/>
    </row>
    <row r="865" spans="11:11" ht="15.75" customHeight="1">
      <c r="K865" s="36"/>
    </row>
    <row r="866" spans="11:11" ht="15.75" customHeight="1">
      <c r="K866" s="36"/>
    </row>
    <row r="867" spans="11:11" ht="15.75" customHeight="1">
      <c r="K867" s="36"/>
    </row>
    <row r="868" spans="11:11" ht="15.75" customHeight="1">
      <c r="K868" s="36"/>
    </row>
    <row r="869" spans="11:11" ht="15.75" customHeight="1">
      <c r="K869" s="36"/>
    </row>
    <row r="870" spans="11:11" ht="15.75" customHeight="1">
      <c r="K870" s="36"/>
    </row>
    <row r="871" spans="11:11" ht="15.75" customHeight="1">
      <c r="K871" s="36"/>
    </row>
    <row r="872" spans="11:11" ht="15.75" customHeight="1">
      <c r="K872" s="36"/>
    </row>
    <row r="873" spans="11:11" ht="15.75" customHeight="1">
      <c r="K873" s="36"/>
    </row>
    <row r="874" spans="11:11" ht="15.75" customHeight="1">
      <c r="K874" s="36"/>
    </row>
    <row r="875" spans="11:11" ht="15.75" customHeight="1">
      <c r="K875" s="36"/>
    </row>
    <row r="876" spans="11:11" ht="15.75" customHeight="1">
      <c r="K876" s="36"/>
    </row>
    <row r="877" spans="11:11" ht="15.75" customHeight="1">
      <c r="K877" s="36"/>
    </row>
    <row r="878" spans="11:11" ht="15.75" customHeight="1">
      <c r="K878" s="36"/>
    </row>
    <row r="879" spans="11:11" ht="15.75" customHeight="1">
      <c r="K879" s="36"/>
    </row>
    <row r="880" spans="11:11" ht="15.75" customHeight="1">
      <c r="K880" s="36"/>
    </row>
    <row r="881" spans="11:11" ht="15.75" customHeight="1">
      <c r="K881" s="36"/>
    </row>
    <row r="882" spans="11:11" ht="15.75" customHeight="1">
      <c r="K882" s="36"/>
    </row>
    <row r="883" spans="11:11" ht="15.75" customHeight="1">
      <c r="K883" s="36"/>
    </row>
    <row r="884" spans="11:11" ht="15.75" customHeight="1">
      <c r="K884" s="36"/>
    </row>
    <row r="885" spans="11:11" ht="15.75" customHeight="1">
      <c r="K885" s="36"/>
    </row>
    <row r="886" spans="11:11" ht="15.75" customHeight="1">
      <c r="K886" s="36"/>
    </row>
    <row r="887" spans="11:11" ht="15.75" customHeight="1">
      <c r="K887" s="36"/>
    </row>
    <row r="888" spans="11:11" ht="15.75" customHeight="1">
      <c r="K888" s="36"/>
    </row>
    <row r="889" spans="11:11" ht="15.75" customHeight="1">
      <c r="K889" s="36"/>
    </row>
    <row r="890" spans="11:11" ht="15.75" customHeight="1">
      <c r="K890" s="36"/>
    </row>
    <row r="891" spans="11:11" ht="15.75" customHeight="1">
      <c r="K891" s="36"/>
    </row>
    <row r="892" spans="11:11" ht="15.75" customHeight="1">
      <c r="K892" s="36"/>
    </row>
    <row r="893" spans="11:11" ht="15.75" customHeight="1">
      <c r="K893" s="36"/>
    </row>
    <row r="894" spans="11:11" ht="15.75" customHeight="1">
      <c r="K894" s="36"/>
    </row>
    <row r="895" spans="11:11" ht="15.75" customHeight="1">
      <c r="K895" s="36"/>
    </row>
    <row r="896" spans="11:11" ht="15.75" customHeight="1">
      <c r="K896" s="36"/>
    </row>
    <row r="897" spans="11:11" ht="15.75" customHeight="1">
      <c r="K897" s="36"/>
    </row>
    <row r="898" spans="11:11" ht="15.75" customHeight="1">
      <c r="K898" s="36"/>
    </row>
    <row r="899" spans="11:11" ht="15.75" customHeight="1">
      <c r="K899" s="36"/>
    </row>
    <row r="900" spans="11:11" ht="15.75" customHeight="1">
      <c r="K900" s="36"/>
    </row>
    <row r="901" spans="11:11" ht="15.75" customHeight="1">
      <c r="K901" s="36"/>
    </row>
    <row r="902" spans="11:11" ht="15.75" customHeight="1">
      <c r="K902" s="36"/>
    </row>
    <row r="903" spans="11:11" ht="15.75" customHeight="1">
      <c r="K903" s="36"/>
    </row>
    <row r="904" spans="11:11" ht="15.75" customHeight="1">
      <c r="K904" s="36"/>
    </row>
    <row r="905" spans="11:11" ht="15.75" customHeight="1">
      <c r="K905" s="36"/>
    </row>
    <row r="906" spans="11:11" ht="15.75" customHeight="1">
      <c r="K906" s="36"/>
    </row>
    <row r="907" spans="11:11" ht="15.75" customHeight="1">
      <c r="K907" s="36"/>
    </row>
    <row r="908" spans="11:11" ht="15.75" customHeight="1">
      <c r="K908" s="36"/>
    </row>
    <row r="909" spans="11:11" ht="15.75" customHeight="1">
      <c r="K909" s="36"/>
    </row>
    <row r="910" spans="11:11" ht="15.75" customHeight="1">
      <c r="K910" s="36"/>
    </row>
    <row r="911" spans="11:11" ht="15.75" customHeight="1">
      <c r="K911" s="36"/>
    </row>
    <row r="912" spans="11:11" ht="15.75" customHeight="1">
      <c r="K912" s="36"/>
    </row>
    <row r="913" spans="11:11" ht="15.75" customHeight="1">
      <c r="K913" s="36"/>
    </row>
    <row r="914" spans="11:11" ht="15.75" customHeight="1">
      <c r="K914" s="36"/>
    </row>
    <row r="915" spans="11:11" ht="15.75" customHeight="1">
      <c r="K915" s="36"/>
    </row>
    <row r="916" spans="11:11" ht="15.75" customHeight="1">
      <c r="K916" s="36"/>
    </row>
    <row r="917" spans="11:11" ht="15.75" customHeight="1">
      <c r="K917" s="36"/>
    </row>
    <row r="918" spans="11:11" ht="15.75" customHeight="1">
      <c r="K918" s="36"/>
    </row>
    <row r="919" spans="11:11" ht="15.75" customHeight="1">
      <c r="K919" s="36"/>
    </row>
    <row r="920" spans="11:11" ht="15.75" customHeight="1">
      <c r="K920" s="36"/>
    </row>
    <row r="921" spans="11:11" ht="15.75" customHeight="1">
      <c r="K921" s="36"/>
    </row>
    <row r="922" spans="11:11" ht="15.75" customHeight="1">
      <c r="K922" s="36"/>
    </row>
    <row r="923" spans="11:11" ht="15.75" customHeight="1">
      <c r="K923" s="36"/>
    </row>
    <row r="924" spans="11:11" ht="15.75" customHeight="1">
      <c r="K924" s="36"/>
    </row>
    <row r="925" spans="11:11" ht="15.75" customHeight="1">
      <c r="K925" s="36"/>
    </row>
    <row r="926" spans="11:11" ht="15.75" customHeight="1">
      <c r="K926" s="36"/>
    </row>
    <row r="927" spans="11:11" ht="15.75" customHeight="1">
      <c r="K927" s="36"/>
    </row>
    <row r="928" spans="11:11" ht="15.75" customHeight="1">
      <c r="K928" s="36"/>
    </row>
    <row r="929" spans="11:11" ht="15.75" customHeight="1">
      <c r="K929" s="36"/>
    </row>
    <row r="930" spans="11:11" ht="15.75" customHeight="1">
      <c r="K930" s="36"/>
    </row>
    <row r="931" spans="11:11" ht="15.75" customHeight="1">
      <c r="K931" s="36"/>
    </row>
    <row r="932" spans="11:11" ht="15.75" customHeight="1">
      <c r="K932" s="36"/>
    </row>
    <row r="933" spans="11:11" ht="15.75" customHeight="1">
      <c r="K933" s="36"/>
    </row>
    <row r="934" spans="11:11" ht="15.75" customHeight="1">
      <c r="K934" s="36"/>
    </row>
    <row r="935" spans="11:11" ht="15.75" customHeight="1">
      <c r="K935" s="36"/>
    </row>
    <row r="936" spans="11:11" ht="15.75" customHeight="1">
      <c r="K936" s="36"/>
    </row>
    <row r="937" spans="11:11" ht="15.75" customHeight="1">
      <c r="K937" s="36"/>
    </row>
    <row r="938" spans="11:11" ht="15.75" customHeight="1">
      <c r="K938" s="36"/>
    </row>
    <row r="939" spans="11:11" ht="15.75" customHeight="1">
      <c r="K939" s="36"/>
    </row>
    <row r="940" spans="11:11" ht="15.75" customHeight="1">
      <c r="K940" s="36"/>
    </row>
    <row r="941" spans="11:11" ht="15.75" customHeight="1">
      <c r="K941" s="36"/>
    </row>
    <row r="942" spans="11:11" ht="15.75" customHeight="1">
      <c r="K942" s="36"/>
    </row>
    <row r="943" spans="11:11" ht="15.75" customHeight="1">
      <c r="K943" s="36"/>
    </row>
    <row r="944" spans="11:11" ht="15.75" customHeight="1">
      <c r="K944" s="36"/>
    </row>
    <row r="945" spans="11:11" ht="15.75" customHeight="1">
      <c r="K945" s="36"/>
    </row>
    <row r="946" spans="11:11" ht="15.75" customHeight="1">
      <c r="K946" s="36"/>
    </row>
    <row r="947" spans="11:11" ht="15.75" customHeight="1">
      <c r="K947" s="36"/>
    </row>
    <row r="948" spans="11:11" ht="15.75" customHeight="1">
      <c r="K948" s="36"/>
    </row>
    <row r="949" spans="11:11" ht="15.75" customHeight="1">
      <c r="K949" s="36"/>
    </row>
    <row r="950" spans="11:11" ht="15.75" customHeight="1">
      <c r="K950" s="36"/>
    </row>
    <row r="951" spans="11:11" ht="15.75" customHeight="1">
      <c r="K951" s="36"/>
    </row>
    <row r="952" spans="11:11" ht="15.75" customHeight="1">
      <c r="K952" s="36"/>
    </row>
    <row r="953" spans="11:11" ht="15.75" customHeight="1">
      <c r="K953" s="36"/>
    </row>
    <row r="954" spans="11:11" ht="15.75" customHeight="1">
      <c r="K954" s="36"/>
    </row>
    <row r="955" spans="11:11" ht="15.75" customHeight="1">
      <c r="K955" s="36"/>
    </row>
    <row r="956" spans="11:11" ht="15.75" customHeight="1">
      <c r="K956" s="36"/>
    </row>
    <row r="957" spans="11:11" ht="15.75" customHeight="1">
      <c r="K957" s="36"/>
    </row>
    <row r="958" spans="11:11" ht="15.75" customHeight="1">
      <c r="K958" s="36"/>
    </row>
    <row r="959" spans="11:11" ht="15.75" customHeight="1">
      <c r="K959" s="36"/>
    </row>
    <row r="960" spans="11:11" ht="15.75" customHeight="1">
      <c r="K960" s="36"/>
    </row>
    <row r="961" spans="11:11" ht="15.75" customHeight="1">
      <c r="K961" s="36"/>
    </row>
    <row r="962" spans="11:11" ht="15.75" customHeight="1">
      <c r="K962" s="36"/>
    </row>
    <row r="963" spans="11:11" ht="15.75" customHeight="1">
      <c r="K963" s="36"/>
    </row>
    <row r="964" spans="11:11" ht="15.75" customHeight="1">
      <c r="K964" s="36"/>
    </row>
    <row r="965" spans="11:11" ht="15.75" customHeight="1">
      <c r="K965" s="36"/>
    </row>
    <row r="966" spans="11:11" ht="15.75" customHeight="1">
      <c r="K966" s="36"/>
    </row>
    <row r="967" spans="11:11" ht="15.75" customHeight="1">
      <c r="K967" s="36"/>
    </row>
    <row r="968" spans="11:11" ht="15.75" customHeight="1">
      <c r="K968" s="36"/>
    </row>
    <row r="969" spans="11:11" ht="15.75" customHeight="1">
      <c r="K969" s="36"/>
    </row>
    <row r="970" spans="11:11" ht="15.75" customHeight="1">
      <c r="K970" s="36"/>
    </row>
    <row r="971" spans="11:11" ht="15.75" customHeight="1">
      <c r="K971" s="36"/>
    </row>
    <row r="972" spans="11:11" ht="15.75" customHeight="1">
      <c r="K972" s="36"/>
    </row>
    <row r="973" spans="11:11" ht="15.75" customHeight="1">
      <c r="K973" s="36"/>
    </row>
    <row r="974" spans="11:11" ht="15.75" customHeight="1">
      <c r="K974" s="36"/>
    </row>
    <row r="975" spans="11:11" ht="15.75" customHeight="1">
      <c r="K975" s="36"/>
    </row>
    <row r="976" spans="11:11" ht="15.75" customHeight="1">
      <c r="K976" s="36"/>
    </row>
    <row r="977" spans="11:11" ht="15.75" customHeight="1">
      <c r="K977" s="36"/>
    </row>
    <row r="978" spans="11:11" ht="15.75" customHeight="1">
      <c r="K978" s="36"/>
    </row>
    <row r="979" spans="11:11" ht="15.75" customHeight="1">
      <c r="K979" s="36"/>
    </row>
    <row r="980" spans="11:11" ht="15.75" customHeight="1">
      <c r="K980" s="36"/>
    </row>
    <row r="981" spans="11:11" ht="15.75" customHeight="1">
      <c r="K981" s="36"/>
    </row>
    <row r="982" spans="11:11" ht="15.75" customHeight="1">
      <c r="K982" s="36"/>
    </row>
    <row r="983" spans="11:11" ht="15.75" customHeight="1">
      <c r="K983" s="36"/>
    </row>
    <row r="984" spans="11:11" ht="15.75" customHeight="1">
      <c r="K984" s="36"/>
    </row>
    <row r="985" spans="11:11" ht="15.75" customHeight="1">
      <c r="K985" s="36"/>
    </row>
    <row r="986" spans="11:11" ht="15.75" customHeight="1">
      <c r="K986" s="36"/>
    </row>
    <row r="987" spans="11:11" ht="15.75" customHeight="1">
      <c r="K987" s="36"/>
    </row>
    <row r="988" spans="11:11" ht="15.75" customHeight="1">
      <c r="K988" s="36"/>
    </row>
    <row r="989" spans="11:11" ht="15.75" customHeight="1">
      <c r="K989" s="36"/>
    </row>
    <row r="990" spans="11:11" ht="15.75" customHeight="1">
      <c r="K990" s="36"/>
    </row>
    <row r="991" spans="11:11" ht="15.75" customHeight="1">
      <c r="K991" s="36"/>
    </row>
    <row r="992" spans="11:11" ht="15.75" customHeight="1">
      <c r="K992" s="36"/>
    </row>
    <row r="993" spans="11:11" ht="15.75" customHeight="1">
      <c r="K993" s="36"/>
    </row>
    <row r="994" spans="11:11" ht="15.75" customHeight="1">
      <c r="K994" s="36"/>
    </row>
    <row r="995" spans="11:11" ht="15.75" customHeight="1">
      <c r="K995" s="36"/>
    </row>
    <row r="996" spans="11:11" ht="15.75" customHeight="1">
      <c r="K996" s="36"/>
    </row>
    <row r="997" spans="11:11" ht="15.75" customHeight="1">
      <c r="K997" s="36"/>
    </row>
    <row r="998" spans="11:11" ht="15.75" customHeight="1">
      <c r="K998" s="36"/>
    </row>
    <row r="999" spans="11:11" ht="15.75" customHeight="1">
      <c r="K999" s="36"/>
    </row>
    <row r="1000" spans="11:11" ht="15.75" customHeight="1">
      <c r="K1000" s="36"/>
    </row>
  </sheetData>
  <mergeCells count="4">
    <mergeCell ref="C1:D1"/>
    <mergeCell ref="C2:D2"/>
    <mergeCell ref="C3:D3"/>
    <mergeCell ref="C4:D4"/>
  </mergeCells>
  <conditionalFormatting sqref="A7:A36">
    <cfRule type="colorScale" priority="1">
      <colorScale>
        <cfvo type="formula" val="0"/>
        <cfvo type="formula" val="1"/>
        <color rgb="FFFF0000"/>
        <color rgb="FF00B050"/>
      </colorScale>
    </cfRule>
  </conditionalFormatting>
  <conditionalFormatting sqref="J7:J36">
    <cfRule type="colorScale" priority="2">
      <colorScale>
        <cfvo type="formula" val="0"/>
        <cfvo type="formula" val="1"/>
        <color rgb="FFF2DBDB"/>
        <color rgb="FFEAF1DD"/>
      </colorScale>
    </cfRule>
  </conditionalFormatting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ISO Profit Tool</vt:lpstr>
      <vt:lpstr>ISO Schedule Tool</vt:lpstr>
      <vt:lpstr>ISO Zip Code Selector Tool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dcterms:created xsi:type="dcterms:W3CDTF">2021-03-12T04:31:22Z</dcterms:created>
  <dcterms:modified xsi:type="dcterms:W3CDTF">2021-03-12T07:04:18Z</dcterms:modified>
</cp:coreProperties>
</file>